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FPCH10\2020\"/>
    </mc:Choice>
  </mc:AlternateContent>
  <xr:revisionPtr revIDLastSave="0" documentId="13_ncr:1_{FAFD6ED6-8070-4AA5-896A-EBA686722B6E}" xr6:coauthVersionLast="45" xr6:coauthVersionMax="45" xr10:uidLastSave="{00000000-0000-0000-0000-000000000000}"/>
  <bookViews>
    <workbookView xWindow="-120" yWindow="-120" windowWidth="21840" windowHeight="13140" activeTab="11" xr2:uid="{00000000-000D-0000-FFFF-FFFF00000000}"/>
  </bookViews>
  <sheets>
    <sheet name="M1" sheetId="1" r:id="rId1"/>
    <sheet name="M2" sheetId="2" r:id="rId2"/>
    <sheet name="M3" sheetId="12" r:id="rId3"/>
    <sheet name="M4" sheetId="11" r:id="rId4"/>
    <sheet name="M5" sheetId="10" r:id="rId5"/>
    <sheet name="M6" sheetId="9" r:id="rId6"/>
    <sheet name="M7" sheetId="8" r:id="rId7"/>
    <sheet name="M8" sheetId="7" r:id="rId8"/>
    <sheet name="M9" sheetId="6" r:id="rId9"/>
    <sheet name="M10" sheetId="5" r:id="rId10"/>
    <sheet name="M11" sheetId="4" r:id="rId11"/>
    <sheet name="M12" sheetId="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6" l="1"/>
  <c r="C9" i="6" s="1"/>
  <c r="E37" i="10" l="1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C8" i="9" l="1"/>
  <c r="C8" i="10" l="1"/>
  <c r="E40" i="2" l="1"/>
  <c r="E36" i="2"/>
  <c r="E41" i="2" s="1"/>
  <c r="E35" i="2"/>
  <c r="E42" i="5" l="1"/>
  <c r="E41" i="4"/>
  <c r="C8" i="3" l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10" i="6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9" i="9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9" i="10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8" i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E37" i="6" l="1"/>
  <c r="E41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39" i="6" l="1"/>
  <c r="E42" i="6"/>
  <c r="E38" i="7"/>
  <c r="E16" i="8" l="1"/>
  <c r="E36" i="9"/>
  <c r="E28" i="11" l="1"/>
  <c r="E16" i="11"/>
  <c r="E12" i="11"/>
  <c r="E36" i="7" l="1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42" i="7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7" i="2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4" i="3"/>
  <c r="E35" i="3"/>
  <c r="E36" i="3"/>
  <c r="E37" i="3"/>
  <c r="E32" i="3"/>
  <c r="E33" i="3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7" i="11"/>
  <c r="E8" i="11"/>
  <c r="E9" i="11"/>
  <c r="E10" i="11"/>
  <c r="E11" i="11"/>
  <c r="E13" i="11"/>
  <c r="E14" i="11"/>
  <c r="E15" i="11"/>
  <c r="E17" i="11"/>
  <c r="E18" i="11"/>
  <c r="E19" i="11"/>
  <c r="E20" i="11"/>
  <c r="E21" i="11"/>
  <c r="E22" i="11"/>
  <c r="E23" i="11"/>
  <c r="E24" i="11"/>
  <c r="E25" i="11"/>
  <c r="E26" i="11"/>
  <c r="E27" i="11"/>
  <c r="E29" i="11"/>
  <c r="E30" i="11"/>
  <c r="E31" i="11"/>
  <c r="E32" i="11"/>
  <c r="E33" i="11"/>
  <c r="E34" i="11"/>
  <c r="E35" i="11"/>
  <c r="E36" i="11"/>
  <c r="E7" i="10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7" i="8"/>
  <c r="E8" i="8"/>
  <c r="E9" i="8"/>
  <c r="E10" i="8"/>
  <c r="E11" i="8"/>
  <c r="E12" i="8"/>
  <c r="E13" i="8"/>
  <c r="E14" i="8"/>
  <c r="E15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7" i="4"/>
  <c r="E38" i="3"/>
  <c r="E43" i="3" s="1"/>
  <c r="E38" i="1"/>
  <c r="E43" i="1" s="1"/>
  <c r="E38" i="12"/>
  <c r="E43" i="12" s="1"/>
  <c r="E37" i="11"/>
  <c r="E42" i="11" s="1"/>
  <c r="E38" i="10"/>
  <c r="E43" i="10" s="1"/>
  <c r="E37" i="9"/>
  <c r="E42" i="9" s="1"/>
  <c r="E38" i="8"/>
  <c r="E43" i="8" s="1"/>
  <c r="E43" i="7"/>
  <c r="E38" i="5"/>
  <c r="E43" i="5" s="1"/>
  <c r="E37" i="4"/>
  <c r="E42" i="4" s="1"/>
  <c r="E42" i="3"/>
  <c r="E42" i="8"/>
  <c r="E41" i="9"/>
  <c r="E42" i="10"/>
  <c r="E41" i="11"/>
  <c r="E42" i="12"/>
  <c r="E39" i="1"/>
  <c r="E42" i="1"/>
  <c r="E38" i="2" l="1"/>
  <c r="E40" i="7"/>
  <c r="E40" i="12"/>
  <c r="E37" i="2"/>
  <c r="E39" i="12" s="1"/>
  <c r="E38" i="11" s="1"/>
  <c r="E39" i="10" s="1"/>
  <c r="E38" i="9" s="1"/>
  <c r="E39" i="8" s="1"/>
  <c r="E39" i="7" s="1"/>
  <c r="E40" i="3"/>
  <c r="E39" i="4"/>
  <c r="E40" i="5"/>
  <c r="E40" i="8"/>
  <c r="E39" i="9"/>
  <c r="E40" i="10"/>
  <c r="E39" i="11"/>
  <c r="E40" i="1"/>
  <c r="E41" i="1"/>
  <c r="E39" i="2" l="1"/>
  <c r="E41" i="12" s="1"/>
  <c r="E40" i="11" s="1"/>
  <c r="E41" i="10" s="1"/>
  <c r="E40" i="9" s="1"/>
  <c r="E41" i="8" s="1"/>
  <c r="E41" i="7" s="1"/>
  <c r="E38" i="6"/>
  <c r="E39" i="5" s="1"/>
  <c r="E38" i="4" s="1"/>
  <c r="E39" i="3" s="1"/>
  <c r="E40" i="6" l="1"/>
  <c r="E41" i="5" s="1"/>
  <c r="E40" i="4" s="1"/>
  <c r="E41" i="3" s="1"/>
</calcChain>
</file>

<file path=xl/sharedStrings.xml><?xml version="1.0" encoding="utf-8"?>
<sst xmlns="http://schemas.openxmlformats.org/spreadsheetml/2006/main" count="913" uniqueCount="18">
  <si>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</si>
  <si>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</si>
  <si>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</si>
  <si>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</si>
  <si>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</si>
  <si>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</si>
  <si>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</si>
  <si>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</si>
  <si>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</si>
  <si>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</si>
  <si>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</si>
  <si>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</si>
  <si>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Бургас</t>
  </si>
  <si>
    <t>DOAS РИОСВ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</si>
  <si>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</si>
  <si>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)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</si>
  <si>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пункт DOAS РИОСВ - Бургас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</si>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</sst>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\.yyyy\ &quot;г.&quot;;@"/>
    <numFmt numFmtId="165" formatCode="0.000"/>
    <numFmt numFmtId="166" formatCode="0.0"/>
  </numFmts>
  <fonts count="13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3"/>
      <name val="Arial"/>
      <family val="2"/>
    </font>
    <font>
      <b/>
      <vertAlign val="subscript"/>
      <sz val="10"/>
      <name val="Tahoma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4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0" borderId="4" xfId="0" applyNumberForma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 vertical="top" wrapText="1"/>
    </xf>
    <xf numFmtId="165" fontId="4" fillId="2" borderId="9" xfId="0" applyNumberFormat="1" applyFont="1" applyFill="1" applyBorder="1" applyAlignment="1">
      <alignment horizontal="center" vertical="top" wrapText="1"/>
    </xf>
    <xf numFmtId="165" fontId="4" fillId="2" borderId="10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2" fontId="4" fillId="2" borderId="10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166" fontId="0" fillId="0" borderId="0" xfId="0" applyNumberFormat="1" applyBorder="1" applyAlignment="1">
      <alignment horizontal="center"/>
    </xf>
    <xf numFmtId="166" fontId="4" fillId="2" borderId="4" xfId="0" applyNumberFormat="1" applyFont="1" applyFill="1" applyBorder="1" applyAlignment="1">
      <alignment horizontal="center"/>
    </xf>
    <xf numFmtId="166" fontId="4" fillId="2" borderId="3" xfId="0" applyNumberFormat="1" applyFont="1" applyFill="1" applyBorder="1" applyAlignment="1">
      <alignment horizontal="center"/>
    </xf>
    <xf numFmtId="166" fontId="4" fillId="0" borderId="3" xfId="0" applyNumberFormat="1" applyFont="1" applyBorder="1" applyAlignment="1">
      <alignment horizontal="center" wrapText="1"/>
    </xf>
    <xf numFmtId="166" fontId="4" fillId="0" borderId="4" xfId="0" applyNumberFormat="1" applyFont="1" applyBorder="1" applyAlignment="1">
      <alignment horizontal="center" wrapText="1"/>
    </xf>
    <xf numFmtId="166" fontId="4" fillId="0" borderId="2" xfId="0" applyNumberFormat="1" applyFont="1" applyBorder="1" applyAlignment="1">
      <alignment horizontal="center" wrapText="1"/>
    </xf>
    <xf numFmtId="166" fontId="4" fillId="2" borderId="5" xfId="0" applyNumberFormat="1" applyFont="1" applyFill="1" applyBorder="1" applyAlignment="1">
      <alignment horizontal="center"/>
    </xf>
    <xf numFmtId="0" fontId="12" fillId="0" borderId="0" xfId="0" applyFont="1"/>
    <xf numFmtId="166" fontId="0" fillId="0" borderId="4" xfId="0" applyNumberFormat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166" fontId="7" fillId="2" borderId="4" xfId="0" applyNumberFormat="1" applyFont="1" applyFill="1" applyBorder="1" applyAlignment="1">
      <alignment horizontal="center" vertical="top" wrapText="1"/>
    </xf>
    <xf numFmtId="164" fontId="4" fillId="2" borderId="14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top" wrapText="1"/>
    </xf>
    <xf numFmtId="166" fontId="4" fillId="0" borderId="17" xfId="0" applyNumberFormat="1" applyFont="1" applyBorder="1" applyAlignment="1">
      <alignment horizontal="center" wrapText="1"/>
    </xf>
    <xf numFmtId="0" fontId="11" fillId="2" borderId="15" xfId="0" applyFont="1" applyFill="1" applyBorder="1" applyAlignment="1">
      <alignment horizontal="left"/>
    </xf>
    <xf numFmtId="0" fontId="11" fillId="2" borderId="16" xfId="0" applyFont="1" applyFill="1" applyBorder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1" fillId="2" borderId="18" xfId="0" applyFont="1" applyFill="1" applyBorder="1" applyAlignment="1">
      <alignment horizontal="left"/>
    </xf>
    <xf numFmtId="0" fontId="11" fillId="2" borderId="19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1" fillId="2" borderId="21" xfId="0" applyFont="1" applyFill="1" applyBorder="1" applyAlignment="1">
      <alignment horizontal="left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workbookViewId="0">
      <selection activeCell="A38" sqref="A38:D38"/>
    </sheetView>
  </sheetViews>
  <sheetFormatPr defaultRowHeight="12.75" x14ac:dyDescent="0.2"/>
  <cols>
    <col min="1" max="1" width="14.85546875" customWidth="1"/>
    <col min="2" max="2" width="11" customWidth="1"/>
    <col min="3" max="3" width="13.28515625" customWidth="1"/>
    <col min="4" max="4" width="15.28515625" customWidth="1"/>
    <col min="5" max="5" width="16.140625" customWidth="1"/>
  </cols>
  <sheetData>
    <row r="1" spans="1:6" ht="12.75" customHeight="1" x14ac:dyDescent="0.2">
      <c r="A1" s="61" t="s">
        <v>16</v>
      </c>
      <c r="B1" s="62"/>
      <c r="C1" s="62"/>
      <c r="D1" s="62"/>
      <c r="E1" s="62"/>
      <c r="F1" s="31"/>
    </row>
    <row r="2" spans="1:6" ht="13.5" thickBot="1" x14ac:dyDescent="0.25">
      <c r="A2" s="63"/>
      <c r="B2" s="62"/>
      <c r="C2" s="62"/>
      <c r="D2" s="62"/>
      <c r="E2" s="62"/>
    </row>
    <row r="3" spans="1:6" ht="37.5" customHeight="1" x14ac:dyDescent="0.2">
      <c r="A3" s="64" t="s">
        <v>0</v>
      </c>
      <c r="B3" s="64" t="s">
        <v>1</v>
      </c>
      <c r="C3" s="64" t="s">
        <v>2</v>
      </c>
      <c r="D3" s="16" t="s">
        <v>3</v>
      </c>
      <c r="E3" s="16" t="s">
        <v>4</v>
      </c>
    </row>
    <row r="4" spans="1:6" ht="30.75" customHeight="1" x14ac:dyDescent="0.2">
      <c r="A4" s="65"/>
      <c r="B4" s="65"/>
      <c r="C4" s="65"/>
      <c r="D4" s="34" t="s">
        <v>14</v>
      </c>
      <c r="E4" s="1" t="s">
        <v>5</v>
      </c>
    </row>
    <row r="5" spans="1:6" ht="14.25" customHeight="1" thickBot="1" x14ac:dyDescent="0.25">
      <c r="A5" s="66"/>
      <c r="B5" s="66"/>
      <c r="C5" s="66"/>
      <c r="D5" s="17"/>
      <c r="E5" s="35" t="s">
        <v>15</v>
      </c>
    </row>
    <row r="6" spans="1:6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6" x14ac:dyDescent="0.2">
      <c r="A7" s="20" t="s">
        <v>13</v>
      </c>
      <c r="B7" s="5" t="s">
        <v>12</v>
      </c>
      <c r="C7" s="6">
        <v>43831</v>
      </c>
      <c r="D7" s="5">
        <v>72.5</v>
      </c>
      <c r="E7" s="21">
        <f>IF(D7&gt;50,D7/50,IF(D7&lt;=50,"-"))</f>
        <v>1.45</v>
      </c>
    </row>
    <row r="8" spans="1:6" x14ac:dyDescent="0.2">
      <c r="A8" s="20" t="s">
        <v>13</v>
      </c>
      <c r="B8" s="7" t="s">
        <v>12</v>
      </c>
      <c r="C8" s="6">
        <f>C7+1</f>
        <v>43832</v>
      </c>
      <c r="D8" s="8">
        <v>32.1</v>
      </c>
      <c r="E8" s="21" t="str">
        <f t="shared" ref="E8:E37" si="0">IF(D8&gt;50,D8/50,IF(D8&lt;=50,"-"))</f>
        <v>-</v>
      </c>
    </row>
    <row r="9" spans="1:6" x14ac:dyDescent="0.2">
      <c r="A9" s="20" t="s">
        <v>13</v>
      </c>
      <c r="B9" s="7" t="s">
        <v>12</v>
      </c>
      <c r="C9" s="6">
        <f t="shared" ref="C9:C37" si="1">C8+1</f>
        <v>43833</v>
      </c>
      <c r="D9" s="8">
        <v>25.7</v>
      </c>
      <c r="E9" s="21" t="str">
        <f t="shared" si="0"/>
        <v>-</v>
      </c>
    </row>
    <row r="10" spans="1:6" x14ac:dyDescent="0.2">
      <c r="A10" s="20" t="s">
        <v>13</v>
      </c>
      <c r="B10" s="7" t="s">
        <v>12</v>
      </c>
      <c r="C10" s="6">
        <f t="shared" si="1"/>
        <v>43834</v>
      </c>
      <c r="D10" s="9">
        <v>38.5</v>
      </c>
      <c r="E10" s="21" t="str">
        <f t="shared" si="0"/>
        <v>-</v>
      </c>
    </row>
    <row r="11" spans="1:6" x14ac:dyDescent="0.2">
      <c r="A11" s="20" t="s">
        <v>13</v>
      </c>
      <c r="B11" s="7" t="s">
        <v>12</v>
      </c>
      <c r="C11" s="6">
        <f t="shared" si="1"/>
        <v>43835</v>
      </c>
      <c r="D11" s="3">
        <v>14.4</v>
      </c>
      <c r="E11" s="22" t="str">
        <f t="shared" si="0"/>
        <v>-</v>
      </c>
    </row>
    <row r="12" spans="1:6" x14ac:dyDescent="0.2">
      <c r="A12" s="20" t="s">
        <v>13</v>
      </c>
      <c r="B12" s="7" t="s">
        <v>12</v>
      </c>
      <c r="C12" s="6">
        <f t="shared" si="1"/>
        <v>43836</v>
      </c>
      <c r="D12" s="3">
        <v>13.6</v>
      </c>
      <c r="E12" s="22" t="str">
        <f t="shared" si="0"/>
        <v>-</v>
      </c>
    </row>
    <row r="13" spans="1:6" x14ac:dyDescent="0.2">
      <c r="A13" s="20" t="s">
        <v>13</v>
      </c>
      <c r="B13" s="7" t="s">
        <v>12</v>
      </c>
      <c r="C13" s="6">
        <f t="shared" si="1"/>
        <v>43837</v>
      </c>
      <c r="D13" s="3">
        <v>27.5</v>
      </c>
      <c r="E13" s="22" t="str">
        <f t="shared" si="0"/>
        <v>-</v>
      </c>
    </row>
    <row r="14" spans="1:6" x14ac:dyDescent="0.2">
      <c r="A14" s="20" t="s">
        <v>13</v>
      </c>
      <c r="B14" s="7" t="s">
        <v>12</v>
      </c>
      <c r="C14" s="6">
        <f t="shared" si="1"/>
        <v>43838</v>
      </c>
      <c r="D14" s="3">
        <v>33.799999999999997</v>
      </c>
      <c r="E14" s="22" t="str">
        <f t="shared" si="0"/>
        <v>-</v>
      </c>
    </row>
    <row r="15" spans="1:6" x14ac:dyDescent="0.2">
      <c r="A15" s="20" t="s">
        <v>13</v>
      </c>
      <c r="B15" s="7" t="s">
        <v>12</v>
      </c>
      <c r="C15" s="6">
        <f t="shared" si="1"/>
        <v>43839</v>
      </c>
      <c r="D15" s="3">
        <v>66.2</v>
      </c>
      <c r="E15" s="22">
        <f t="shared" si="0"/>
        <v>1.3240000000000001</v>
      </c>
    </row>
    <row r="16" spans="1:6" x14ac:dyDescent="0.2">
      <c r="A16" s="20" t="s">
        <v>13</v>
      </c>
      <c r="B16" s="7" t="s">
        <v>12</v>
      </c>
      <c r="C16" s="6">
        <f t="shared" si="1"/>
        <v>43840</v>
      </c>
      <c r="D16" s="3">
        <v>56.4</v>
      </c>
      <c r="E16" s="22">
        <f t="shared" si="0"/>
        <v>1.1279999999999999</v>
      </c>
    </row>
    <row r="17" spans="1:5" x14ac:dyDescent="0.2">
      <c r="A17" s="20" t="s">
        <v>13</v>
      </c>
      <c r="B17" s="7" t="s">
        <v>12</v>
      </c>
      <c r="C17" s="6">
        <f t="shared" si="1"/>
        <v>43841</v>
      </c>
      <c r="D17" s="4">
        <v>57.3</v>
      </c>
      <c r="E17" s="22">
        <f t="shared" si="0"/>
        <v>1.1459999999999999</v>
      </c>
    </row>
    <row r="18" spans="1:5" x14ac:dyDescent="0.2">
      <c r="A18" s="20" t="s">
        <v>13</v>
      </c>
      <c r="B18" s="7" t="s">
        <v>12</v>
      </c>
      <c r="C18" s="6">
        <f t="shared" si="1"/>
        <v>43842</v>
      </c>
      <c r="D18" s="2">
        <v>34.799999999999997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43843</v>
      </c>
      <c r="D19" s="2">
        <v>46.3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43844</v>
      </c>
      <c r="D20" s="2">
        <v>54.1</v>
      </c>
      <c r="E20" s="22">
        <f t="shared" si="0"/>
        <v>1.0820000000000001</v>
      </c>
    </row>
    <row r="21" spans="1:5" x14ac:dyDescent="0.2">
      <c r="A21" s="20" t="s">
        <v>13</v>
      </c>
      <c r="B21" s="7" t="s">
        <v>12</v>
      </c>
      <c r="C21" s="6">
        <f t="shared" si="1"/>
        <v>43845</v>
      </c>
      <c r="D21" s="2">
        <v>38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43846</v>
      </c>
      <c r="D22" s="2">
        <v>48.5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43847</v>
      </c>
      <c r="D23" s="2">
        <v>12.8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43848</v>
      </c>
      <c r="D24" s="10">
        <v>16.100000000000001</v>
      </c>
      <c r="E24" s="21" t="str">
        <f>IF(D24&gt;50,D24/50,IF(D24&lt;=50,"-"))</f>
        <v>-</v>
      </c>
    </row>
    <row r="25" spans="1:5" x14ac:dyDescent="0.2">
      <c r="A25" s="20" t="s">
        <v>13</v>
      </c>
      <c r="B25" s="7" t="s">
        <v>12</v>
      </c>
      <c r="C25" s="6">
        <f t="shared" si="1"/>
        <v>43849</v>
      </c>
      <c r="D25" s="3">
        <v>34.200000000000003</v>
      </c>
      <c r="E25" s="22" t="str">
        <f>IF(D25&gt;50,D25/50,IF(D25&lt;=50,"-"))</f>
        <v>-</v>
      </c>
    </row>
    <row r="26" spans="1:5" x14ac:dyDescent="0.2">
      <c r="A26" s="20" t="s">
        <v>13</v>
      </c>
      <c r="B26" s="7" t="s">
        <v>12</v>
      </c>
      <c r="C26" s="6">
        <f t="shared" si="1"/>
        <v>43850</v>
      </c>
      <c r="D26" s="3">
        <v>40.700000000000003</v>
      </c>
      <c r="E26" s="22" t="str">
        <f>IF(D26&gt;50,D26/50,IF(D26&lt;=50,"-"))</f>
        <v>-</v>
      </c>
    </row>
    <row r="27" spans="1:5" x14ac:dyDescent="0.2">
      <c r="A27" s="20" t="s">
        <v>13</v>
      </c>
      <c r="B27" s="7" t="s">
        <v>12</v>
      </c>
      <c r="C27" s="6">
        <f t="shared" si="1"/>
        <v>43851</v>
      </c>
      <c r="D27" s="4">
        <v>12.8</v>
      </c>
      <c r="E27" s="22" t="str">
        <f>IF(D27&gt;50,D27/50,IF(D27&lt;=50,"-"))</f>
        <v>-</v>
      </c>
    </row>
    <row r="28" spans="1:5" x14ac:dyDescent="0.2">
      <c r="A28" s="20" t="s">
        <v>13</v>
      </c>
      <c r="B28" s="7" t="s">
        <v>12</v>
      </c>
      <c r="C28" s="6">
        <f t="shared" si="1"/>
        <v>43852</v>
      </c>
      <c r="D28" s="2">
        <v>57.3</v>
      </c>
      <c r="E28" s="22">
        <f t="shared" si="0"/>
        <v>1.1459999999999999</v>
      </c>
    </row>
    <row r="29" spans="1:5" x14ac:dyDescent="0.2">
      <c r="A29" s="20" t="s">
        <v>13</v>
      </c>
      <c r="B29" s="7" t="s">
        <v>12</v>
      </c>
      <c r="C29" s="6">
        <f t="shared" si="1"/>
        <v>43853</v>
      </c>
      <c r="D29" s="2">
        <v>20.399999999999999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43854</v>
      </c>
      <c r="D30" s="10">
        <v>30.8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43855</v>
      </c>
      <c r="D31" s="3">
        <v>49.7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43856</v>
      </c>
      <c r="D32" s="3">
        <v>32.299999999999997</v>
      </c>
      <c r="E32" s="22" t="str">
        <f t="shared" si="0"/>
        <v>-</v>
      </c>
    </row>
    <row r="33" spans="1:9" x14ac:dyDescent="0.2">
      <c r="A33" s="20" t="s">
        <v>13</v>
      </c>
      <c r="B33" s="7" t="s">
        <v>12</v>
      </c>
      <c r="C33" s="6">
        <f t="shared" si="1"/>
        <v>43857</v>
      </c>
      <c r="D33" s="3">
        <v>41.5</v>
      </c>
      <c r="E33" s="22" t="str">
        <f t="shared" si="0"/>
        <v>-</v>
      </c>
    </row>
    <row r="34" spans="1:9" x14ac:dyDescent="0.2">
      <c r="A34" s="20" t="s">
        <v>13</v>
      </c>
      <c r="B34" s="7" t="s">
        <v>12</v>
      </c>
      <c r="C34" s="6">
        <f t="shared" si="1"/>
        <v>43858</v>
      </c>
      <c r="D34" s="4">
        <v>44.4</v>
      </c>
      <c r="E34" s="22" t="str">
        <f t="shared" si="0"/>
        <v>-</v>
      </c>
    </row>
    <row r="35" spans="1:9" x14ac:dyDescent="0.2">
      <c r="A35" s="20" t="s">
        <v>13</v>
      </c>
      <c r="B35" s="7" t="s">
        <v>12</v>
      </c>
      <c r="C35" s="6">
        <f t="shared" si="1"/>
        <v>43859</v>
      </c>
      <c r="D35" s="2">
        <v>47.8</v>
      </c>
      <c r="E35" s="22" t="str">
        <f t="shared" si="0"/>
        <v>-</v>
      </c>
    </row>
    <row r="36" spans="1:9" x14ac:dyDescent="0.2">
      <c r="A36" s="20" t="s">
        <v>13</v>
      </c>
      <c r="B36" s="7" t="s">
        <v>12</v>
      </c>
      <c r="C36" s="6">
        <f t="shared" si="1"/>
        <v>43860</v>
      </c>
      <c r="D36" s="2">
        <v>28.4</v>
      </c>
      <c r="E36" s="22" t="str">
        <f t="shared" si="0"/>
        <v>-</v>
      </c>
    </row>
    <row r="37" spans="1:9" x14ac:dyDescent="0.2">
      <c r="A37" s="20" t="s">
        <v>13</v>
      </c>
      <c r="B37" s="7" t="s">
        <v>12</v>
      </c>
      <c r="C37" s="6">
        <f t="shared" si="1"/>
        <v>43861</v>
      </c>
      <c r="D37" s="2">
        <v>24.1</v>
      </c>
      <c r="E37" s="22" t="str">
        <f t="shared" si="0"/>
        <v>-</v>
      </c>
    </row>
    <row r="38" spans="1:9" x14ac:dyDescent="0.2">
      <c r="A38" s="53" t="s">
        <v>6</v>
      </c>
      <c r="B38" s="54"/>
      <c r="C38" s="54"/>
      <c r="D38" s="55"/>
      <c r="E38" s="23">
        <f>COUNT(D7:D37)</f>
        <v>31</v>
      </c>
    </row>
    <row r="39" spans="1:9" x14ac:dyDescent="0.2">
      <c r="A39" s="53" t="s">
        <v>7</v>
      </c>
      <c r="B39" s="54"/>
      <c r="C39" s="54"/>
      <c r="D39" s="55"/>
      <c r="E39" s="23">
        <f>COUNT(D7:D37)</f>
        <v>31</v>
      </c>
    </row>
    <row r="40" spans="1:9" x14ac:dyDescent="0.2">
      <c r="A40" s="53" t="s">
        <v>8</v>
      </c>
      <c r="B40" s="54"/>
      <c r="C40" s="54"/>
      <c r="D40" s="55"/>
      <c r="E40" s="23">
        <f>COUNT(E7:E37)</f>
        <v>6</v>
      </c>
    </row>
    <row r="41" spans="1:9" x14ac:dyDescent="0.2">
      <c r="A41" s="53" t="s">
        <v>9</v>
      </c>
      <c r="B41" s="54"/>
      <c r="C41" s="54"/>
      <c r="D41" s="55"/>
      <c r="E41" s="23">
        <f>COUNT(E7:E37)</f>
        <v>6</v>
      </c>
    </row>
    <row r="42" spans="1:9" x14ac:dyDescent="0.2">
      <c r="A42" s="53" t="s">
        <v>10</v>
      </c>
      <c r="B42" s="54"/>
      <c r="C42" s="54"/>
      <c r="D42" s="55"/>
      <c r="E42" s="24">
        <f>AVERAGE(D7:D37)</f>
        <v>37.193548387096769</v>
      </c>
    </row>
    <row r="43" spans="1:9" ht="13.5" thickBot="1" x14ac:dyDescent="0.25">
      <c r="A43" s="57" t="s">
        <v>11</v>
      </c>
      <c r="B43" s="58"/>
      <c r="C43" s="58"/>
      <c r="D43" s="59"/>
      <c r="E43" s="25">
        <f>(E38/31)*100</f>
        <v>100</v>
      </c>
    </row>
    <row r="44" spans="1:9" x14ac:dyDescent="0.2">
      <c r="A44" s="11"/>
      <c r="B44" s="11"/>
      <c r="C44" s="11"/>
      <c r="D44" s="11"/>
      <c r="E44" s="11"/>
    </row>
    <row r="45" spans="1:9" x14ac:dyDescent="0.2">
      <c r="A45" s="60"/>
      <c r="B45" s="60"/>
      <c r="C45" s="60"/>
      <c r="D45" s="60"/>
      <c r="E45" s="60"/>
      <c r="F45" s="60"/>
      <c r="G45" s="43"/>
      <c r="H45" s="43"/>
      <c r="I45" s="43"/>
    </row>
    <row r="46" spans="1:9" x14ac:dyDescent="0.2">
      <c r="A46" s="56"/>
      <c r="B46" s="56"/>
      <c r="C46" s="56"/>
      <c r="D46" s="56"/>
      <c r="E46" s="56"/>
      <c r="F46" s="56"/>
      <c r="G46" s="56"/>
      <c r="H46" s="43"/>
      <c r="I46" s="43"/>
    </row>
    <row r="47" spans="1:9" x14ac:dyDescent="0.2">
      <c r="A47" s="56"/>
      <c r="B47" s="56"/>
      <c r="C47" s="56"/>
      <c r="D47" s="56"/>
      <c r="E47" s="56"/>
      <c r="F47" s="43"/>
      <c r="G47" s="43"/>
      <c r="H47" s="43"/>
      <c r="I47" s="43"/>
    </row>
    <row r="48" spans="1:9" x14ac:dyDescent="0.2">
      <c r="A48" s="12"/>
      <c r="B48" s="12"/>
      <c r="C48" s="12"/>
      <c r="D48" s="12"/>
      <c r="E48" s="12"/>
    </row>
  </sheetData>
  <protectedRanges>
    <protectedRange sqref="A7:B37" name="Range1_1"/>
    <protectedRange sqref="D7:D37" name="Range1_2"/>
  </protectedRanges>
  <mergeCells count="14">
    <mergeCell ref="A1:E1"/>
    <mergeCell ref="A2:E2"/>
    <mergeCell ref="A3:A5"/>
    <mergeCell ref="B3:B5"/>
    <mergeCell ref="C3:C5"/>
    <mergeCell ref="A38:D38"/>
    <mergeCell ref="A46:G46"/>
    <mergeCell ref="A47:E47"/>
    <mergeCell ref="A39:D39"/>
    <mergeCell ref="A40:D40"/>
    <mergeCell ref="A41:D41"/>
    <mergeCell ref="A42:D42"/>
    <mergeCell ref="A43:D43"/>
    <mergeCell ref="A45:F4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6"/>
  <sheetViews>
    <sheetView zoomScaleNormal="100" workbookViewId="0">
      <selection activeCell="A36" sqref="A36:D36"/>
    </sheetView>
  </sheetViews>
  <sheetFormatPr defaultRowHeight="12.75" x14ac:dyDescent="0.2"/>
  <cols>
    <col min="1" max="1" width="14.28515625" customWidth="1"/>
    <col min="2" max="2" width="11.28515625" customWidth="1"/>
    <col min="3" max="3" width="13.5703125" customWidth="1"/>
    <col min="4" max="4" width="15.140625" customWidth="1"/>
    <col min="5" max="5" width="14.28515625" customWidth="1"/>
  </cols>
  <sheetData>
    <row r="1" spans="1:5" ht="12.75" customHeight="1" x14ac:dyDescent="0.2">
      <c r="A1" s="61" t="s">
        <v>16</v>
      </c>
      <c r="B1" s="62"/>
      <c r="C1" s="62"/>
      <c r="D1" s="62"/>
      <c r="E1" s="62"/>
    </row>
    <row r="2" spans="1:5" ht="13.5" thickBot="1" x14ac:dyDescent="0.25">
      <c r="A2" s="63"/>
      <c r="B2" s="62"/>
      <c r="C2" s="62"/>
      <c r="D2" s="62"/>
      <c r="E2" s="62"/>
    </row>
    <row r="3" spans="1:5" ht="25.5" x14ac:dyDescent="0.2">
      <c r="A3" s="64" t="s">
        <v>0</v>
      </c>
      <c r="B3" s="64" t="s">
        <v>1</v>
      </c>
      <c r="C3" s="64" t="s">
        <v>2</v>
      </c>
      <c r="D3" s="16" t="s">
        <v>3</v>
      </c>
      <c r="E3" s="16" t="s">
        <v>4</v>
      </c>
    </row>
    <row r="4" spans="1:5" ht="25.5" x14ac:dyDescent="0.2">
      <c r="A4" s="65"/>
      <c r="B4" s="65"/>
      <c r="C4" s="65"/>
      <c r="D4" s="34" t="s">
        <v>14</v>
      </c>
      <c r="E4" s="1" t="s">
        <v>5</v>
      </c>
    </row>
    <row r="5" spans="1:5" ht="15" thickBot="1" x14ac:dyDescent="0.25">
      <c r="A5" s="66"/>
      <c r="B5" s="66"/>
      <c r="C5" s="66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43862</v>
      </c>
      <c r="D7" s="36">
        <v>26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43863</v>
      </c>
      <c r="D8" s="37">
        <v>25.7</v>
      </c>
      <c r="E8" s="21" t="str">
        <f t="shared" ref="E8:E35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5" si="1">C8+1</f>
        <v>43864</v>
      </c>
      <c r="D9" s="37">
        <v>23.6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43865</v>
      </c>
      <c r="D10" s="38">
        <v>20.6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43866</v>
      </c>
      <c r="D11" s="39">
        <v>6.9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43867</v>
      </c>
      <c r="D12" s="39">
        <v>15.9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43868</v>
      </c>
      <c r="D13" s="39">
        <v>12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43869</v>
      </c>
      <c r="D14" s="39">
        <v>21.3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43870</v>
      </c>
      <c r="D15" s="39">
        <v>24.1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43871</v>
      </c>
      <c r="D16" s="39">
        <v>40.299999999999997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43872</v>
      </c>
      <c r="D17" s="40">
        <v>23.1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43873</v>
      </c>
      <c r="D18" s="41">
        <v>21.3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43874</v>
      </c>
      <c r="D19" s="41">
        <v>45.2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43875</v>
      </c>
      <c r="D20" s="41">
        <v>36.5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43876</v>
      </c>
      <c r="D21" s="41">
        <v>30.6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43877</v>
      </c>
      <c r="D22" s="41">
        <v>31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43878</v>
      </c>
      <c r="D23" s="41">
        <v>25.2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43879</v>
      </c>
      <c r="D24" s="42">
        <v>44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43880</v>
      </c>
      <c r="D25" s="39">
        <v>41.8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43881</v>
      </c>
      <c r="D26" s="39">
        <v>21.6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43882</v>
      </c>
      <c r="D27" s="40">
        <v>38.5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43883</v>
      </c>
      <c r="D28" s="41">
        <v>35.5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43884</v>
      </c>
      <c r="D29" s="41">
        <v>80.7</v>
      </c>
      <c r="E29" s="22">
        <f t="shared" si="0"/>
        <v>1.6140000000000001</v>
      </c>
    </row>
    <row r="30" spans="1:5" x14ac:dyDescent="0.2">
      <c r="A30" s="20" t="s">
        <v>13</v>
      </c>
      <c r="B30" s="7" t="s">
        <v>12</v>
      </c>
      <c r="C30" s="6">
        <f t="shared" si="1"/>
        <v>43885</v>
      </c>
      <c r="D30" s="42">
        <v>81.8</v>
      </c>
      <c r="E30" s="21">
        <f t="shared" si="0"/>
        <v>1.6359999999999999</v>
      </c>
    </row>
    <row r="31" spans="1:5" x14ac:dyDescent="0.2">
      <c r="A31" s="20" t="s">
        <v>13</v>
      </c>
      <c r="B31" s="7" t="s">
        <v>12</v>
      </c>
      <c r="C31" s="6">
        <f t="shared" si="1"/>
        <v>43886</v>
      </c>
      <c r="D31" s="39">
        <v>45.7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43887</v>
      </c>
      <c r="D32" s="39">
        <v>47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43888</v>
      </c>
      <c r="D33" s="39">
        <v>9.3000000000000007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43889</v>
      </c>
      <c r="D34" s="40">
        <v>33.5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43890</v>
      </c>
      <c r="D35" s="52">
        <v>29.7</v>
      </c>
      <c r="E35" s="22" t="str">
        <f t="shared" si="0"/>
        <v>-</v>
      </c>
    </row>
    <row r="36" spans="1:5" x14ac:dyDescent="0.2">
      <c r="A36" s="53" t="s">
        <v>6</v>
      </c>
      <c r="B36" s="54"/>
      <c r="C36" s="54"/>
      <c r="D36" s="55"/>
      <c r="E36" s="23">
        <f>COUNT(D7:D35)</f>
        <v>29</v>
      </c>
    </row>
    <row r="37" spans="1:5" x14ac:dyDescent="0.2">
      <c r="A37" s="53" t="s">
        <v>7</v>
      </c>
      <c r="B37" s="54"/>
      <c r="C37" s="54"/>
      <c r="D37" s="55"/>
      <c r="E37" s="23">
        <f>'M1'!E38+'M2'!E36</f>
        <v>60</v>
      </c>
    </row>
    <row r="38" spans="1:5" x14ac:dyDescent="0.2">
      <c r="A38" s="53" t="s">
        <v>8</v>
      </c>
      <c r="B38" s="54"/>
      <c r="C38" s="54"/>
      <c r="D38" s="55"/>
      <c r="E38" s="23">
        <f>COUNT(E7:E35)</f>
        <v>2</v>
      </c>
    </row>
    <row r="39" spans="1:5" x14ac:dyDescent="0.2">
      <c r="A39" s="53" t="s">
        <v>9</v>
      </c>
      <c r="B39" s="54"/>
      <c r="C39" s="54"/>
      <c r="D39" s="55"/>
      <c r="E39" s="23">
        <f>'M1'!E40+'M2'!E38</f>
        <v>8</v>
      </c>
    </row>
    <row r="40" spans="1:5" x14ac:dyDescent="0.2">
      <c r="A40" s="53" t="s">
        <v>10</v>
      </c>
      <c r="B40" s="54"/>
      <c r="C40" s="54"/>
      <c r="D40" s="55"/>
      <c r="E40" s="24">
        <f>AVERAGE(D7:D35)</f>
        <v>32.358620689655176</v>
      </c>
    </row>
    <row r="41" spans="1:5" ht="13.5" thickBot="1" x14ac:dyDescent="0.25">
      <c r="A41" s="57" t="s">
        <v>11</v>
      </c>
      <c r="B41" s="58"/>
      <c r="C41" s="58"/>
      <c r="D41" s="59"/>
      <c r="E41" s="25">
        <f>(E36/29)*100</f>
        <v>100</v>
      </c>
    </row>
    <row r="42" spans="1:5" x14ac:dyDescent="0.2">
      <c r="A42" s="11"/>
      <c r="B42" s="11"/>
      <c r="C42" s="11"/>
      <c r="D42" s="11"/>
      <c r="E42" s="11"/>
    </row>
    <row r="43" spans="1:5" ht="18" x14ac:dyDescent="0.25">
      <c r="A43" s="13"/>
      <c r="B43" s="14"/>
      <c r="C43" s="14"/>
      <c r="D43" s="14"/>
      <c r="E43" s="14"/>
    </row>
    <row r="44" spans="1:5" x14ac:dyDescent="0.2">
      <c r="A44" s="12"/>
      <c r="B44" s="12"/>
      <c r="C44" s="12"/>
      <c r="D44" s="12"/>
      <c r="E44" s="12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</sheetData>
  <protectedRanges>
    <protectedRange sqref="D7:D35" name="Range1"/>
    <protectedRange sqref="B7:B35" name="Range1_1"/>
    <protectedRange sqref="A7:A35" name="Range1_1_1"/>
  </protectedRanges>
  <mergeCells count="11">
    <mergeCell ref="A37:D37"/>
    <mergeCell ref="A38:D38"/>
    <mergeCell ref="A39:D39"/>
    <mergeCell ref="A40:D40"/>
    <mergeCell ref="A41:D41"/>
    <mergeCell ref="A36:D36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9"/>
  <sheetViews>
    <sheetView workbookViewId="0">
      <selection activeCell="A38" sqref="A38:D38"/>
    </sheetView>
  </sheetViews>
  <sheetFormatPr defaultRowHeight="12.75" x14ac:dyDescent="0.2"/>
  <cols>
    <col min="1" max="1" width="15.42578125" customWidth="1"/>
    <col min="2" max="2" width="10.42578125" customWidth="1"/>
    <col min="3" max="3" width="12.42578125" customWidth="1"/>
    <col min="4" max="4" width="14.85546875" customWidth="1"/>
    <col min="5" max="5" width="15.85546875" customWidth="1"/>
  </cols>
  <sheetData>
    <row r="1" spans="1:5" ht="12.75" customHeight="1" x14ac:dyDescent="0.2">
      <c r="A1" s="61" t="s">
        <v>16</v>
      </c>
      <c r="B1" s="62"/>
      <c r="C1" s="62"/>
      <c r="D1" s="62"/>
      <c r="E1" s="62"/>
    </row>
    <row r="2" spans="1:5" ht="13.5" thickBot="1" x14ac:dyDescent="0.25">
      <c r="A2" s="63"/>
      <c r="B2" s="62"/>
      <c r="C2" s="62"/>
      <c r="D2" s="62"/>
      <c r="E2" s="62"/>
    </row>
    <row r="3" spans="1:5" ht="25.5" x14ac:dyDescent="0.2">
      <c r="A3" s="64" t="s">
        <v>0</v>
      </c>
      <c r="B3" s="64" t="s">
        <v>1</v>
      </c>
      <c r="C3" s="64" t="s">
        <v>2</v>
      </c>
      <c r="D3" s="16" t="s">
        <v>3</v>
      </c>
      <c r="E3" s="16" t="s">
        <v>4</v>
      </c>
    </row>
    <row r="4" spans="1:5" ht="25.5" x14ac:dyDescent="0.2">
      <c r="A4" s="65"/>
      <c r="B4" s="65"/>
      <c r="C4" s="65"/>
      <c r="D4" s="34" t="s">
        <v>14</v>
      </c>
      <c r="E4" s="1" t="s">
        <v>5</v>
      </c>
    </row>
    <row r="5" spans="1:5" ht="15" thickBot="1" x14ac:dyDescent="0.25">
      <c r="A5" s="66"/>
      <c r="B5" s="66"/>
      <c r="C5" s="66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43891</v>
      </c>
      <c r="D7" s="44">
        <v>28.1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43892</v>
      </c>
      <c r="D8" s="44">
        <v>35.799999999999997</v>
      </c>
      <c r="E8" s="29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43893</v>
      </c>
      <c r="D9" s="44">
        <v>36.4</v>
      </c>
      <c r="E9" s="29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43894</v>
      </c>
      <c r="D10" s="44">
        <v>44</v>
      </c>
      <c r="E10" s="29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43895</v>
      </c>
      <c r="D11" s="44">
        <v>22.5</v>
      </c>
      <c r="E11" s="29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43896</v>
      </c>
      <c r="D12" s="44">
        <v>31.3</v>
      </c>
      <c r="E12" s="29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43897</v>
      </c>
      <c r="D13" s="44">
        <v>39.4</v>
      </c>
      <c r="E13" s="29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43898</v>
      </c>
      <c r="D14" s="44">
        <v>37.1</v>
      </c>
      <c r="E14" s="29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43899</v>
      </c>
      <c r="D15" s="44">
        <v>46</v>
      </c>
      <c r="E15" s="29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43900</v>
      </c>
      <c r="D16" s="44">
        <v>21.2</v>
      </c>
      <c r="E16" s="29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43901</v>
      </c>
      <c r="D17" s="44">
        <v>30.5</v>
      </c>
      <c r="E17" s="29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43902</v>
      </c>
      <c r="D18" s="44">
        <v>34.6</v>
      </c>
      <c r="E18" s="29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43903</v>
      </c>
      <c r="D19" s="44">
        <v>21.7</v>
      </c>
      <c r="E19" s="29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43904</v>
      </c>
      <c r="D20" s="44">
        <v>10.3</v>
      </c>
      <c r="E20" s="29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43905</v>
      </c>
      <c r="D21" s="44">
        <v>9.5</v>
      </c>
      <c r="E21" s="29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43906</v>
      </c>
      <c r="D22" s="44">
        <v>18.3</v>
      </c>
      <c r="E22" s="29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43907</v>
      </c>
      <c r="D23" s="44">
        <v>25.5</v>
      </c>
      <c r="E23" s="29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43908</v>
      </c>
      <c r="D24" s="44">
        <v>16.5</v>
      </c>
      <c r="E24" s="29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43909</v>
      </c>
      <c r="D25" s="44">
        <v>33.200000000000003</v>
      </c>
      <c r="E25" s="29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43910</v>
      </c>
      <c r="D26" s="44">
        <v>52.4</v>
      </c>
      <c r="E26" s="29">
        <f t="shared" si="0"/>
        <v>1.048</v>
      </c>
    </row>
    <row r="27" spans="1:5" x14ac:dyDescent="0.2">
      <c r="A27" s="20" t="s">
        <v>13</v>
      </c>
      <c r="B27" s="7" t="s">
        <v>12</v>
      </c>
      <c r="C27" s="6">
        <f t="shared" si="1"/>
        <v>43911</v>
      </c>
      <c r="D27" s="44">
        <v>37.1</v>
      </c>
      <c r="E27" s="29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43912</v>
      </c>
      <c r="D28" s="44">
        <v>34.4</v>
      </c>
      <c r="E28" s="29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43913</v>
      </c>
      <c r="D29" s="44">
        <v>9.5</v>
      </c>
      <c r="E29" s="29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43914</v>
      </c>
      <c r="D30" s="44">
        <v>21</v>
      </c>
      <c r="E30" s="29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43915</v>
      </c>
      <c r="D31" s="44">
        <v>30</v>
      </c>
      <c r="E31" s="29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43916</v>
      </c>
      <c r="D32" s="44">
        <v>97.8</v>
      </c>
      <c r="E32" s="22">
        <f t="shared" si="0"/>
        <v>1.956</v>
      </c>
    </row>
    <row r="33" spans="1:5" x14ac:dyDescent="0.2">
      <c r="A33" s="20" t="s">
        <v>13</v>
      </c>
      <c r="B33" s="7" t="s">
        <v>12</v>
      </c>
      <c r="C33" s="6">
        <f t="shared" si="1"/>
        <v>43917</v>
      </c>
      <c r="D33" s="44">
        <v>111.8</v>
      </c>
      <c r="E33" s="22">
        <f t="shared" si="0"/>
        <v>2.2359999999999998</v>
      </c>
    </row>
    <row r="34" spans="1:5" x14ac:dyDescent="0.2">
      <c r="A34" s="20" t="s">
        <v>13</v>
      </c>
      <c r="B34" s="7" t="s">
        <v>12</v>
      </c>
      <c r="C34" s="6">
        <f t="shared" si="1"/>
        <v>43918</v>
      </c>
      <c r="D34" s="44">
        <v>125</v>
      </c>
      <c r="E34" s="22">
        <f t="shared" si="0"/>
        <v>2.5</v>
      </c>
    </row>
    <row r="35" spans="1:5" x14ac:dyDescent="0.2">
      <c r="A35" s="20" t="s">
        <v>13</v>
      </c>
      <c r="B35" s="7" t="s">
        <v>12</v>
      </c>
      <c r="C35" s="6">
        <f t="shared" si="1"/>
        <v>43919</v>
      </c>
      <c r="D35" s="44">
        <v>114.6</v>
      </c>
      <c r="E35" s="22">
        <f t="shared" si="0"/>
        <v>2.2919999999999998</v>
      </c>
    </row>
    <row r="36" spans="1:5" x14ac:dyDescent="0.2">
      <c r="A36" s="20" t="s">
        <v>13</v>
      </c>
      <c r="B36" s="7" t="s">
        <v>12</v>
      </c>
      <c r="C36" s="6">
        <f t="shared" si="1"/>
        <v>43920</v>
      </c>
      <c r="D36" s="44">
        <v>43.9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43921</v>
      </c>
      <c r="D37" s="40">
        <v>16.600000000000001</v>
      </c>
      <c r="E37" s="22" t="str">
        <f t="shared" si="0"/>
        <v>-</v>
      </c>
    </row>
    <row r="38" spans="1:5" x14ac:dyDescent="0.2">
      <c r="A38" s="53" t="s">
        <v>6</v>
      </c>
      <c r="B38" s="54"/>
      <c r="C38" s="54"/>
      <c r="D38" s="55"/>
      <c r="E38" s="23">
        <f>COUNT(D7:D37)</f>
        <v>31</v>
      </c>
    </row>
    <row r="39" spans="1:5" x14ac:dyDescent="0.2">
      <c r="A39" s="53" t="s">
        <v>7</v>
      </c>
      <c r="B39" s="54"/>
      <c r="C39" s="54"/>
      <c r="D39" s="55"/>
      <c r="E39" s="23">
        <f>'M2'!E37+'M3'!E38</f>
        <v>91</v>
      </c>
    </row>
    <row r="40" spans="1:5" x14ac:dyDescent="0.2">
      <c r="A40" s="53" t="s">
        <v>8</v>
      </c>
      <c r="B40" s="54"/>
      <c r="C40" s="54"/>
      <c r="D40" s="55"/>
      <c r="E40" s="23">
        <f>COUNT(E7:E37)</f>
        <v>5</v>
      </c>
    </row>
    <row r="41" spans="1:5" x14ac:dyDescent="0.2">
      <c r="A41" s="53" t="s">
        <v>9</v>
      </c>
      <c r="B41" s="54"/>
      <c r="C41" s="54"/>
      <c r="D41" s="55"/>
      <c r="E41" s="23">
        <f>'M2'!E39+'M3'!E40</f>
        <v>13</v>
      </c>
    </row>
    <row r="42" spans="1:5" x14ac:dyDescent="0.2">
      <c r="A42" s="53" t="s">
        <v>10</v>
      </c>
      <c r="B42" s="54"/>
      <c r="C42" s="54"/>
      <c r="D42" s="55"/>
      <c r="E42" s="24">
        <f>AVERAGE(D7:D37)</f>
        <v>39.87096774193548</v>
      </c>
    </row>
    <row r="43" spans="1:5" ht="13.5" thickBot="1" x14ac:dyDescent="0.25">
      <c r="A43" s="57" t="s">
        <v>11</v>
      </c>
      <c r="B43" s="58"/>
      <c r="C43" s="58"/>
      <c r="D43" s="59"/>
      <c r="E43" s="25">
        <f>(E38/31)*100</f>
        <v>100</v>
      </c>
    </row>
    <row r="44" spans="1:5" x14ac:dyDescent="0.2">
      <c r="A44" s="11"/>
      <c r="B44" s="11"/>
      <c r="C44" s="11"/>
      <c r="D44" s="11"/>
      <c r="E44" s="11"/>
    </row>
    <row r="45" spans="1:5" ht="18" x14ac:dyDescent="0.25">
      <c r="A45" s="13"/>
      <c r="B45" s="14"/>
      <c r="C45" s="14"/>
      <c r="D45" s="14"/>
      <c r="E45" s="14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</sheetData>
  <protectedRanges>
    <protectedRange sqref="D7:D37" name="Range1"/>
    <protectedRange sqref="B7:B37" name="Range1_1"/>
    <protectedRange sqref="A7:A37" name="Range1_1_1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8"/>
  <sheetViews>
    <sheetView workbookViewId="0">
      <selection activeCell="H21" sqref="H21"/>
    </sheetView>
  </sheetViews>
  <sheetFormatPr defaultRowHeight="12.75" x14ac:dyDescent="0.2"/>
  <cols>
    <col min="1" max="1" width="15" customWidth="1"/>
    <col min="2" max="2" width="10.140625" customWidth="1"/>
    <col min="3" max="3" width="12.5703125" customWidth="1"/>
    <col min="4" max="4" width="15.28515625" customWidth="1"/>
    <col min="5" max="5" width="14.42578125" customWidth="1"/>
  </cols>
  <sheetData>
    <row r="1" spans="1:5" ht="12.75" customHeight="1" x14ac:dyDescent="0.2">
      <c r="A1" s="61" t="s">
        <v>16</v>
      </c>
      <c r="B1" s="62"/>
      <c r="C1" s="62"/>
      <c r="D1" s="62"/>
      <c r="E1" s="62"/>
    </row>
    <row r="2" spans="1:5" ht="13.5" thickBot="1" x14ac:dyDescent="0.25">
      <c r="A2" s="63"/>
      <c r="B2" s="62"/>
      <c r="C2" s="62"/>
      <c r="D2" s="62"/>
      <c r="E2" s="62"/>
    </row>
    <row r="3" spans="1:5" ht="25.5" x14ac:dyDescent="0.2">
      <c r="A3" s="64" t="s">
        <v>0</v>
      </c>
      <c r="B3" s="64" t="s">
        <v>1</v>
      </c>
      <c r="C3" s="64" t="s">
        <v>2</v>
      </c>
      <c r="D3" s="16" t="s">
        <v>3</v>
      </c>
      <c r="E3" s="16" t="s">
        <v>4</v>
      </c>
    </row>
    <row r="4" spans="1:5" ht="25.5" x14ac:dyDescent="0.2">
      <c r="A4" s="65"/>
      <c r="B4" s="65"/>
      <c r="C4" s="65"/>
      <c r="D4" s="34" t="s">
        <v>14</v>
      </c>
      <c r="E4" s="1" t="s">
        <v>5</v>
      </c>
    </row>
    <row r="5" spans="1:5" ht="15" thickBot="1" x14ac:dyDescent="0.25">
      <c r="A5" s="66"/>
      <c r="B5" s="66"/>
      <c r="C5" s="66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43922</v>
      </c>
      <c r="D7" s="44">
        <v>14.1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43923</v>
      </c>
      <c r="D8" s="44">
        <v>16.899999999999999</v>
      </c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43924</v>
      </c>
      <c r="D9" s="45">
        <v>25.1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43925</v>
      </c>
      <c r="D10" s="44">
        <v>20.6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43926</v>
      </c>
      <c r="D11" s="44">
        <v>30.1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43927</v>
      </c>
      <c r="D12" s="44">
        <v>27.1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43928</v>
      </c>
      <c r="D13" s="44">
        <v>24.4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43929</v>
      </c>
      <c r="D14" s="44">
        <v>33.4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43930</v>
      </c>
      <c r="D15" s="44">
        <v>33.799999999999997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43931</v>
      </c>
      <c r="D16" s="44">
        <v>43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43932</v>
      </c>
      <c r="D17" s="45">
        <v>41.9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43933</v>
      </c>
      <c r="D18" s="44">
        <v>39.1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43934</v>
      </c>
      <c r="D19" s="44">
        <v>27.6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43935</v>
      </c>
      <c r="D20" s="44">
        <v>35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43936</v>
      </c>
      <c r="D21" s="44">
        <v>18.399999999999999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43937</v>
      </c>
      <c r="D22" s="44">
        <v>20.6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43938</v>
      </c>
      <c r="D23" s="44">
        <v>22.7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43939</v>
      </c>
      <c r="D24" s="44">
        <v>27.5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43940</v>
      </c>
      <c r="D25" s="44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43941</v>
      </c>
      <c r="D26" s="44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43942</v>
      </c>
      <c r="D27" s="44">
        <v>23.1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43943</v>
      </c>
      <c r="D28" s="44">
        <v>8.1999999999999993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43944</v>
      </c>
      <c r="D29" s="44">
        <v>20.2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43945</v>
      </c>
      <c r="D30" s="45">
        <v>26.3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43946</v>
      </c>
      <c r="D31" s="45">
        <v>32.299999999999997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43947</v>
      </c>
      <c r="D32" s="44">
        <v>28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43948</v>
      </c>
      <c r="D33" s="44">
        <v>18.8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43949</v>
      </c>
      <c r="D34" s="44">
        <v>21.3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43950</v>
      </c>
      <c r="D35" s="41">
        <v>33.9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43951</v>
      </c>
      <c r="D36" s="41">
        <v>23.4</v>
      </c>
      <c r="E36" s="22" t="str">
        <f t="shared" si="0"/>
        <v>-</v>
      </c>
    </row>
    <row r="37" spans="1:5" x14ac:dyDescent="0.2">
      <c r="A37" s="53" t="s">
        <v>6</v>
      </c>
      <c r="B37" s="54"/>
      <c r="C37" s="54"/>
      <c r="D37" s="55"/>
      <c r="E37" s="23">
        <f>COUNT(D7:D36)</f>
        <v>28</v>
      </c>
    </row>
    <row r="38" spans="1:5" x14ac:dyDescent="0.2">
      <c r="A38" s="53" t="s">
        <v>7</v>
      </c>
      <c r="B38" s="54"/>
      <c r="C38" s="54"/>
      <c r="D38" s="55"/>
      <c r="E38" s="23">
        <f>'M3'!E39+'M4'!E37</f>
        <v>119</v>
      </c>
    </row>
    <row r="39" spans="1:5" x14ac:dyDescent="0.2">
      <c r="A39" s="53" t="s">
        <v>8</v>
      </c>
      <c r="B39" s="54"/>
      <c r="C39" s="54"/>
      <c r="D39" s="55"/>
      <c r="E39" s="23">
        <f>COUNT(E7:E36)</f>
        <v>0</v>
      </c>
    </row>
    <row r="40" spans="1:5" x14ac:dyDescent="0.2">
      <c r="A40" s="53" t="s">
        <v>9</v>
      </c>
      <c r="B40" s="54"/>
      <c r="C40" s="54"/>
      <c r="D40" s="55"/>
      <c r="E40" s="23">
        <f>'M3'!E41+'M4'!E39</f>
        <v>13</v>
      </c>
    </row>
    <row r="41" spans="1:5" x14ac:dyDescent="0.2">
      <c r="A41" s="53" t="s">
        <v>10</v>
      </c>
      <c r="B41" s="54"/>
      <c r="C41" s="54"/>
      <c r="D41" s="55"/>
      <c r="E41" s="24">
        <f>AVERAGE(D7:D36)</f>
        <v>26.31428571428571</v>
      </c>
    </row>
    <row r="42" spans="1:5" ht="13.5" thickBot="1" x14ac:dyDescent="0.25">
      <c r="A42" s="57" t="s">
        <v>11</v>
      </c>
      <c r="B42" s="58"/>
      <c r="C42" s="58"/>
      <c r="D42" s="59"/>
      <c r="E42" s="25">
        <f>(E37/30)*100</f>
        <v>93.333333333333329</v>
      </c>
    </row>
    <row r="43" spans="1:5" x14ac:dyDescent="0.2">
      <c r="A43" s="11"/>
      <c r="B43" s="11"/>
      <c r="C43" s="11"/>
      <c r="D43" s="11"/>
      <c r="E43" s="11"/>
    </row>
    <row r="44" spans="1:5" ht="18" x14ac:dyDescent="0.25">
      <c r="A44" s="13"/>
      <c r="B44" s="14"/>
      <c r="C44" s="14"/>
      <c r="D44" s="14"/>
      <c r="E44" s="14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</sheetData>
  <protectedRanges>
    <protectedRange sqref="D7:D36" name="Range1"/>
    <protectedRange sqref="B7:B36" name="Range1_1"/>
    <protectedRange sqref="A7:A36" name="Range1_1_2"/>
  </protectedRanges>
  <mergeCells count="11">
    <mergeCell ref="A38:D38"/>
    <mergeCell ref="A39:D39"/>
    <mergeCell ref="A40:D40"/>
    <mergeCell ref="A41:D41"/>
    <mergeCell ref="A42:D42"/>
    <mergeCell ref="A37:D37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4"/>
  <sheetViews>
    <sheetView workbookViewId="0">
      <selection activeCell="H15" sqref="H15"/>
    </sheetView>
  </sheetViews>
  <sheetFormatPr defaultRowHeight="12.75" x14ac:dyDescent="0.2"/>
  <cols>
    <col min="1" max="1" width="15.140625" customWidth="1"/>
    <col min="2" max="2" width="11.28515625" customWidth="1"/>
    <col min="3" max="3" width="13" customWidth="1"/>
    <col min="4" max="4" width="16.5703125" customWidth="1"/>
    <col min="5" max="5" width="14.42578125" customWidth="1"/>
  </cols>
  <sheetData>
    <row r="1" spans="1:5" ht="12.75" customHeight="1" x14ac:dyDescent="0.2">
      <c r="A1" s="61" t="s">
        <v>16</v>
      </c>
      <c r="B1" s="62"/>
      <c r="C1" s="62"/>
      <c r="D1" s="62"/>
      <c r="E1" s="62"/>
    </row>
    <row r="2" spans="1:5" ht="13.5" thickBot="1" x14ac:dyDescent="0.25">
      <c r="A2" s="63"/>
      <c r="B2" s="62"/>
      <c r="C2" s="62"/>
      <c r="D2" s="62"/>
      <c r="E2" s="62"/>
    </row>
    <row r="3" spans="1:5" ht="25.5" x14ac:dyDescent="0.2">
      <c r="A3" s="64" t="s">
        <v>0</v>
      </c>
      <c r="B3" s="64" t="s">
        <v>1</v>
      </c>
      <c r="C3" s="64" t="s">
        <v>2</v>
      </c>
      <c r="D3" s="16" t="s">
        <v>3</v>
      </c>
      <c r="E3" s="16" t="s">
        <v>4</v>
      </c>
    </row>
    <row r="4" spans="1:5" ht="25.5" x14ac:dyDescent="0.2">
      <c r="A4" s="65"/>
      <c r="B4" s="65"/>
      <c r="C4" s="65"/>
      <c r="D4" s="34" t="s">
        <v>14</v>
      </c>
      <c r="E4" s="1" t="s">
        <v>5</v>
      </c>
    </row>
    <row r="5" spans="1:5" ht="15" thickBot="1" x14ac:dyDescent="0.25">
      <c r="A5" s="66"/>
      <c r="B5" s="66"/>
      <c r="C5" s="66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43952</v>
      </c>
      <c r="D7" s="5">
        <v>28.8</v>
      </c>
      <c r="E7" s="21" t="str">
        <f t="shared" ref="E7:E37" si="0"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43953</v>
      </c>
      <c r="D8" s="8">
        <v>26.9</v>
      </c>
      <c r="E8" s="21" t="str">
        <f t="shared" si="0"/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43954</v>
      </c>
      <c r="D9" s="8"/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43955</v>
      </c>
      <c r="D10" s="9">
        <v>39.9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43956</v>
      </c>
      <c r="D11" s="3">
        <v>36.200000000000003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43957</v>
      </c>
      <c r="D12" s="3">
        <v>44.6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43958</v>
      </c>
      <c r="D13" s="8">
        <v>17.2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43959</v>
      </c>
      <c r="D14" s="3">
        <v>34.700000000000003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43960</v>
      </c>
      <c r="D15" s="3">
        <v>31.9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43961</v>
      </c>
      <c r="D16" s="3">
        <v>25.3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43962</v>
      </c>
      <c r="D17" s="44">
        <v>51.1</v>
      </c>
      <c r="E17" s="22">
        <f t="shared" si="0"/>
        <v>1.022</v>
      </c>
    </row>
    <row r="18" spans="1:5" x14ac:dyDescent="0.2">
      <c r="A18" s="20" t="s">
        <v>13</v>
      </c>
      <c r="B18" s="7" t="s">
        <v>12</v>
      </c>
      <c r="C18" s="6">
        <f t="shared" si="1"/>
        <v>43963</v>
      </c>
      <c r="D18" s="44">
        <v>52.2</v>
      </c>
      <c r="E18" s="22">
        <f t="shared" si="0"/>
        <v>1.044</v>
      </c>
    </row>
    <row r="19" spans="1:5" x14ac:dyDescent="0.2">
      <c r="A19" s="20" t="s">
        <v>13</v>
      </c>
      <c r="B19" s="7" t="s">
        <v>12</v>
      </c>
      <c r="C19" s="6">
        <f t="shared" si="1"/>
        <v>43964</v>
      </c>
      <c r="D19" s="44">
        <v>29.3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43965</v>
      </c>
      <c r="D20" s="44">
        <v>49.2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43966</v>
      </c>
      <c r="D21" s="44">
        <v>42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43967</v>
      </c>
      <c r="D22" s="46">
        <v>31.8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43968</v>
      </c>
      <c r="D23" s="46">
        <v>29.3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43969</v>
      </c>
      <c r="D24" s="46">
        <v>22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43970</v>
      </c>
      <c r="D25" s="44">
        <v>23.2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43971</v>
      </c>
      <c r="D26" s="44">
        <v>23.4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43972</v>
      </c>
      <c r="D27" s="46">
        <v>17.8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43973</v>
      </c>
      <c r="D28" s="28">
        <v>20.5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43974</v>
      </c>
      <c r="D29" s="46">
        <v>16.600000000000001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43975</v>
      </c>
      <c r="D30" s="46">
        <v>29.3</v>
      </c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43976</v>
      </c>
      <c r="D31" s="46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43977</v>
      </c>
      <c r="D32" s="45">
        <v>16.5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43978</v>
      </c>
      <c r="D33" s="46">
        <v>16.8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43979</v>
      </c>
      <c r="D34" s="46">
        <v>19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43980</v>
      </c>
      <c r="D35" s="46">
        <v>20.8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43981</v>
      </c>
      <c r="D36" s="46">
        <v>18.899999999999999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43982</v>
      </c>
      <c r="D37" s="32">
        <v>26.4</v>
      </c>
      <c r="E37" s="22" t="str">
        <f t="shared" si="0"/>
        <v>-</v>
      </c>
    </row>
    <row r="38" spans="1:5" x14ac:dyDescent="0.2">
      <c r="A38" s="53" t="s">
        <v>6</v>
      </c>
      <c r="B38" s="54"/>
      <c r="C38" s="54"/>
      <c r="D38" s="55"/>
      <c r="E38" s="23">
        <f>COUNT(D7:D37)</f>
        <v>29</v>
      </c>
    </row>
    <row r="39" spans="1:5" x14ac:dyDescent="0.2">
      <c r="A39" s="53" t="s">
        <v>7</v>
      </c>
      <c r="B39" s="54"/>
      <c r="C39" s="54"/>
      <c r="D39" s="55"/>
      <c r="E39" s="23">
        <f>'M4'!E38+'M5'!E38</f>
        <v>148</v>
      </c>
    </row>
    <row r="40" spans="1:5" x14ac:dyDescent="0.2">
      <c r="A40" s="53" t="s">
        <v>8</v>
      </c>
      <c r="B40" s="54"/>
      <c r="C40" s="54"/>
      <c r="D40" s="55"/>
      <c r="E40" s="23">
        <f>COUNT(E7:E37)</f>
        <v>2</v>
      </c>
    </row>
    <row r="41" spans="1:5" x14ac:dyDescent="0.2">
      <c r="A41" s="53" t="s">
        <v>9</v>
      </c>
      <c r="B41" s="54"/>
      <c r="C41" s="54"/>
      <c r="D41" s="55"/>
      <c r="E41" s="23">
        <f>'M4'!E40+'M5'!E40</f>
        <v>15</v>
      </c>
    </row>
    <row r="42" spans="1:5" x14ac:dyDescent="0.2">
      <c r="A42" s="53" t="s">
        <v>10</v>
      </c>
      <c r="B42" s="54"/>
      <c r="C42" s="54"/>
      <c r="D42" s="55"/>
      <c r="E42" s="24">
        <f>AVERAGE(D7:D37)</f>
        <v>29.020689655172408</v>
      </c>
    </row>
    <row r="43" spans="1:5" ht="13.5" thickBot="1" x14ac:dyDescent="0.25">
      <c r="A43" s="57" t="s">
        <v>11</v>
      </c>
      <c r="B43" s="58"/>
      <c r="C43" s="58"/>
      <c r="D43" s="59"/>
      <c r="E43" s="25">
        <f>(E38/31)*100</f>
        <v>93.548387096774192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27 D29:D37" name="Range1"/>
    <protectedRange sqref="B7:B37" name="Range1_1"/>
    <protectedRange sqref="A7:A37" name="Range1_1_2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3"/>
  <sheetViews>
    <sheetView workbookViewId="0">
      <selection activeCell="I12" sqref="I12"/>
    </sheetView>
  </sheetViews>
  <sheetFormatPr defaultRowHeight="12.75" x14ac:dyDescent="0.2"/>
  <cols>
    <col min="1" max="1" width="15.140625" customWidth="1"/>
    <col min="2" max="2" width="11.140625" customWidth="1"/>
    <col min="3" max="3" width="14.42578125" customWidth="1"/>
    <col min="4" max="4" width="15.28515625" customWidth="1"/>
    <col min="5" max="5" width="14.42578125" customWidth="1"/>
  </cols>
  <sheetData>
    <row r="1" spans="1:5" ht="12.75" customHeight="1" x14ac:dyDescent="0.2">
      <c r="A1" s="61" t="s">
        <v>16</v>
      </c>
      <c r="B1" s="62"/>
      <c r="C1" s="62"/>
      <c r="D1" s="62"/>
      <c r="E1" s="62"/>
    </row>
    <row r="2" spans="1:5" ht="13.5" thickBot="1" x14ac:dyDescent="0.25">
      <c r="A2" s="63"/>
      <c r="B2" s="62"/>
      <c r="C2" s="62"/>
      <c r="D2" s="62"/>
      <c r="E2" s="62"/>
    </row>
    <row r="3" spans="1:5" ht="25.5" x14ac:dyDescent="0.2">
      <c r="A3" s="64" t="s">
        <v>0</v>
      </c>
      <c r="B3" s="64" t="s">
        <v>1</v>
      </c>
      <c r="C3" s="64" t="s">
        <v>2</v>
      </c>
      <c r="D3" s="16" t="s">
        <v>3</v>
      </c>
      <c r="E3" s="16" t="s">
        <v>4</v>
      </c>
    </row>
    <row r="4" spans="1:5" ht="25.5" x14ac:dyDescent="0.2">
      <c r="A4" s="65"/>
      <c r="B4" s="65"/>
      <c r="C4" s="65"/>
      <c r="D4" s="34" t="s">
        <v>14</v>
      </c>
      <c r="E4" s="1" t="s">
        <v>5</v>
      </c>
    </row>
    <row r="5" spans="1:5" ht="15" thickBot="1" x14ac:dyDescent="0.25">
      <c r="A5" s="66"/>
      <c r="B5" s="66"/>
      <c r="C5" s="66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43983</v>
      </c>
      <c r="D7" s="32">
        <v>23.1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43984</v>
      </c>
      <c r="D8" s="32">
        <v>26</v>
      </c>
      <c r="E8" s="22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43985</v>
      </c>
      <c r="D9" s="46">
        <v>17.399999999999999</v>
      </c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43986</v>
      </c>
      <c r="D10" s="46">
        <v>18.7</v>
      </c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43987</v>
      </c>
      <c r="D11" s="32">
        <v>19.600000000000001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43988</v>
      </c>
      <c r="D12" s="32">
        <v>33.4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43989</v>
      </c>
      <c r="D13" s="32">
        <v>25.2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43990</v>
      </c>
      <c r="D14" s="32">
        <v>24.4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43991</v>
      </c>
      <c r="D15" s="32">
        <v>35.5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43992</v>
      </c>
      <c r="D16" s="33">
        <v>43.5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43993</v>
      </c>
      <c r="D17" s="33">
        <v>26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43994</v>
      </c>
      <c r="D18" s="32">
        <v>28.2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43995</v>
      </c>
      <c r="D19" s="46">
        <v>24.9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43996</v>
      </c>
      <c r="D20" s="32">
        <v>34.1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43997</v>
      </c>
      <c r="D21" s="32">
        <v>24.5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43998</v>
      </c>
      <c r="D22" s="51">
        <v>25.2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43999</v>
      </c>
      <c r="D23" s="32">
        <v>26.8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44000</v>
      </c>
      <c r="D24" s="32">
        <v>25.1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44001</v>
      </c>
      <c r="D25" s="46">
        <v>27.6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44002</v>
      </c>
      <c r="D26" s="32">
        <v>20.6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44003</v>
      </c>
      <c r="D27" s="32">
        <v>19.7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44004</v>
      </c>
      <c r="D28" s="32">
        <v>22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44005</v>
      </c>
      <c r="D29" s="46">
        <v>23.3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44006</v>
      </c>
      <c r="D30" s="32">
        <v>16.600000000000001</v>
      </c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44007</v>
      </c>
      <c r="D31" s="28">
        <v>20.6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44008</v>
      </c>
      <c r="D32" s="30">
        <v>24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44009</v>
      </c>
      <c r="D33" s="28">
        <v>22.3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44010</v>
      </c>
      <c r="D34" s="30">
        <v>18.600000000000001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44011</v>
      </c>
      <c r="D35" s="30">
        <v>19.600000000000001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44012</v>
      </c>
      <c r="D36" s="30">
        <v>21.2</v>
      </c>
      <c r="E36" s="22" t="str">
        <f t="shared" si="0"/>
        <v>-</v>
      </c>
    </row>
    <row r="37" spans="1:5" x14ac:dyDescent="0.2">
      <c r="A37" s="53" t="s">
        <v>6</v>
      </c>
      <c r="B37" s="54"/>
      <c r="C37" s="54"/>
      <c r="D37" s="55"/>
      <c r="E37" s="23">
        <f>COUNT(D7:D36)</f>
        <v>30</v>
      </c>
    </row>
    <row r="38" spans="1:5" x14ac:dyDescent="0.2">
      <c r="A38" s="53" t="s">
        <v>7</v>
      </c>
      <c r="B38" s="54"/>
      <c r="C38" s="54"/>
      <c r="D38" s="55"/>
      <c r="E38" s="23">
        <f>'M5'!E39+'M6'!E37</f>
        <v>178</v>
      </c>
    </row>
    <row r="39" spans="1:5" x14ac:dyDescent="0.2">
      <c r="A39" s="53" t="s">
        <v>8</v>
      </c>
      <c r="B39" s="54"/>
      <c r="C39" s="54"/>
      <c r="D39" s="55"/>
      <c r="E39" s="23">
        <f>COUNT(E7:E36)</f>
        <v>0</v>
      </c>
    </row>
    <row r="40" spans="1:5" x14ac:dyDescent="0.2">
      <c r="A40" s="53" t="s">
        <v>9</v>
      </c>
      <c r="B40" s="54"/>
      <c r="C40" s="54"/>
      <c r="D40" s="55"/>
      <c r="E40" s="23">
        <f>'M5'!E41+'M6'!E39</f>
        <v>15</v>
      </c>
    </row>
    <row r="41" spans="1:5" x14ac:dyDescent="0.2">
      <c r="A41" s="53" t="s">
        <v>10</v>
      </c>
      <c r="B41" s="54"/>
      <c r="C41" s="54"/>
      <c r="D41" s="55"/>
      <c r="E41" s="24">
        <f>AVERAGE(D7:D36)</f>
        <v>24.590000000000007</v>
      </c>
    </row>
    <row r="42" spans="1:5" ht="13.5" thickBot="1" x14ac:dyDescent="0.25">
      <c r="A42" s="57" t="s">
        <v>11</v>
      </c>
      <c r="B42" s="58"/>
      <c r="C42" s="58"/>
      <c r="D42" s="59"/>
      <c r="E42" s="25">
        <f>(E37/30)*100</f>
        <v>100</v>
      </c>
    </row>
    <row r="43" spans="1:5" x14ac:dyDescent="0.2">
      <c r="A43" s="12"/>
      <c r="B43" s="12"/>
      <c r="C43" s="12"/>
      <c r="D43" s="12"/>
      <c r="E43" s="12"/>
    </row>
  </sheetData>
  <protectedRanges>
    <protectedRange sqref="D7:D36" name="Range1"/>
    <protectedRange sqref="B7:B36" name="Range1_1"/>
    <protectedRange sqref="A7:A36" name="Range1_1_1"/>
  </protectedRanges>
  <mergeCells count="11">
    <mergeCell ref="A38:D38"/>
    <mergeCell ref="A39:D39"/>
    <mergeCell ref="A40:D40"/>
    <mergeCell ref="A41:D41"/>
    <mergeCell ref="A42:D42"/>
    <mergeCell ref="A37:D37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4"/>
  <sheetViews>
    <sheetView workbookViewId="0">
      <selection activeCell="H33" sqref="H33"/>
    </sheetView>
  </sheetViews>
  <sheetFormatPr defaultRowHeight="12.75" x14ac:dyDescent="0.2"/>
  <cols>
    <col min="1" max="1" width="14.85546875" customWidth="1"/>
    <col min="2" max="2" width="11.140625" customWidth="1"/>
    <col min="3" max="3" width="12.85546875" customWidth="1"/>
    <col min="4" max="4" width="15.85546875" customWidth="1"/>
    <col min="5" max="5" width="14.42578125" customWidth="1"/>
  </cols>
  <sheetData>
    <row r="1" spans="1:5" ht="12.75" customHeight="1" x14ac:dyDescent="0.2">
      <c r="A1" s="61" t="s">
        <v>16</v>
      </c>
      <c r="B1" s="62"/>
      <c r="C1" s="62"/>
      <c r="D1" s="62"/>
      <c r="E1" s="62"/>
    </row>
    <row r="2" spans="1:5" ht="13.5" thickBot="1" x14ac:dyDescent="0.25">
      <c r="A2" s="63"/>
      <c r="B2" s="62"/>
      <c r="C2" s="62"/>
      <c r="D2" s="62"/>
      <c r="E2" s="62"/>
    </row>
    <row r="3" spans="1:5" ht="25.5" x14ac:dyDescent="0.2">
      <c r="A3" s="64" t="s">
        <v>0</v>
      </c>
      <c r="B3" s="64" t="s">
        <v>1</v>
      </c>
      <c r="C3" s="64" t="s">
        <v>2</v>
      </c>
      <c r="D3" s="16" t="s">
        <v>3</v>
      </c>
      <c r="E3" s="16" t="s">
        <v>4</v>
      </c>
    </row>
    <row r="4" spans="1:5" ht="25.5" x14ac:dyDescent="0.2">
      <c r="A4" s="65"/>
      <c r="B4" s="65"/>
      <c r="C4" s="65"/>
      <c r="D4" s="34" t="s">
        <v>14</v>
      </c>
      <c r="E4" s="1" t="s">
        <v>5</v>
      </c>
    </row>
    <row r="5" spans="1:5" ht="15" thickBot="1" x14ac:dyDescent="0.25">
      <c r="A5" s="66"/>
      <c r="B5" s="66"/>
      <c r="C5" s="66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44013</v>
      </c>
      <c r="D7" s="5">
        <v>17.899999999999999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44014</v>
      </c>
      <c r="D8" s="8">
        <v>19.3</v>
      </c>
      <c r="E8" s="21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44015</v>
      </c>
      <c r="D9" s="8">
        <v>22.2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44016</v>
      </c>
      <c r="D10" s="9">
        <v>30.2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44017</v>
      </c>
      <c r="D11" s="3">
        <v>27.1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44018</v>
      </c>
      <c r="D12" s="3">
        <v>36.799999999999997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44019</v>
      </c>
      <c r="D13" s="3">
        <v>39.200000000000003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44020</v>
      </c>
      <c r="D14" s="3">
        <v>21.4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44021</v>
      </c>
      <c r="D15" s="3">
        <v>22.9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44022</v>
      </c>
      <c r="D16" s="3">
        <v>25.7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44023</v>
      </c>
      <c r="D17" s="4">
        <v>26.6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44024</v>
      </c>
      <c r="D18" s="2">
        <v>24.5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44025</v>
      </c>
      <c r="D19" s="2">
        <v>16.399999999999999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44026</v>
      </c>
      <c r="D20" s="2">
        <v>17.600000000000001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44027</v>
      </c>
      <c r="D21" s="41">
        <v>17.2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44028</v>
      </c>
      <c r="D22" s="2">
        <v>17.5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44029</v>
      </c>
      <c r="D23" s="2">
        <v>17.8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44030</v>
      </c>
      <c r="D24" s="10">
        <v>29.5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44031</v>
      </c>
      <c r="D25" s="3">
        <v>21.6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44032</v>
      </c>
      <c r="D26" s="3">
        <v>24.7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44033</v>
      </c>
      <c r="D27" s="4">
        <v>26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44034</v>
      </c>
      <c r="D28" s="2">
        <v>23.4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44035</v>
      </c>
      <c r="D29" s="2">
        <v>23.8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44036</v>
      </c>
      <c r="D30" s="10">
        <v>21.8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44037</v>
      </c>
      <c r="D31" s="3">
        <v>27.3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44038</v>
      </c>
      <c r="D32" s="3">
        <v>24.9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44039</v>
      </c>
      <c r="D33" s="3">
        <v>27.6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44040</v>
      </c>
      <c r="D34" s="40">
        <v>29.7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44041</v>
      </c>
      <c r="D35" s="2">
        <v>32.299999999999997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44042</v>
      </c>
      <c r="D36" s="2">
        <v>24.7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44043</v>
      </c>
      <c r="D37" s="2">
        <v>29.7</v>
      </c>
      <c r="E37" s="22" t="str">
        <f t="shared" si="0"/>
        <v>-</v>
      </c>
    </row>
    <row r="38" spans="1:5" x14ac:dyDescent="0.2">
      <c r="A38" s="53" t="s">
        <v>6</v>
      </c>
      <c r="B38" s="54"/>
      <c r="C38" s="54"/>
      <c r="D38" s="55"/>
      <c r="E38" s="23">
        <f>COUNT(D7:D37)</f>
        <v>31</v>
      </c>
    </row>
    <row r="39" spans="1:5" x14ac:dyDescent="0.2">
      <c r="A39" s="53" t="s">
        <v>7</v>
      </c>
      <c r="B39" s="54"/>
      <c r="C39" s="54"/>
      <c r="D39" s="55"/>
      <c r="E39" s="23">
        <f>'M6'!E38+'M7'!E38</f>
        <v>209</v>
      </c>
    </row>
    <row r="40" spans="1:5" x14ac:dyDescent="0.2">
      <c r="A40" s="53" t="s">
        <v>8</v>
      </c>
      <c r="B40" s="54"/>
      <c r="C40" s="54"/>
      <c r="D40" s="55"/>
      <c r="E40" s="23">
        <f>COUNT(E7:E37)</f>
        <v>0</v>
      </c>
    </row>
    <row r="41" spans="1:5" x14ac:dyDescent="0.2">
      <c r="A41" s="53" t="s">
        <v>9</v>
      </c>
      <c r="B41" s="54"/>
      <c r="C41" s="54"/>
      <c r="D41" s="55"/>
      <c r="E41" s="23">
        <f>'M6'!E40+'M7'!E40</f>
        <v>15</v>
      </c>
    </row>
    <row r="42" spans="1:5" x14ac:dyDescent="0.2">
      <c r="A42" s="53" t="s">
        <v>10</v>
      </c>
      <c r="B42" s="54"/>
      <c r="C42" s="54"/>
      <c r="D42" s="55"/>
      <c r="E42" s="24">
        <f>AVERAGE(D7:D37)</f>
        <v>24.751612903225805</v>
      </c>
    </row>
    <row r="43" spans="1:5" ht="13.5" thickBot="1" x14ac:dyDescent="0.25">
      <c r="A43" s="57" t="s">
        <v>11</v>
      </c>
      <c r="B43" s="58"/>
      <c r="C43" s="58"/>
      <c r="D43" s="59"/>
      <c r="E43" s="25">
        <f>(E38/31)*100</f>
        <v>100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37" name="Range1"/>
    <protectedRange sqref="B7:B37" name="Range1_1"/>
    <protectedRange sqref="A7:A37" name="Range1_1_1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4"/>
  <sheetViews>
    <sheetView workbookViewId="0">
      <selection activeCell="A38" sqref="A38:D38"/>
    </sheetView>
  </sheetViews>
  <sheetFormatPr defaultRowHeight="12.75" x14ac:dyDescent="0.2"/>
  <cols>
    <col min="1" max="1" width="15" customWidth="1"/>
    <col min="2" max="2" width="11.28515625" customWidth="1"/>
    <col min="3" max="3" width="13.85546875" customWidth="1"/>
    <col min="4" max="4" width="15.5703125" customWidth="1"/>
    <col min="5" max="5" width="14.42578125" customWidth="1"/>
  </cols>
  <sheetData>
    <row r="1" spans="1:5" ht="12.75" customHeight="1" x14ac:dyDescent="0.2">
      <c r="A1" s="61" t="s">
        <v>16</v>
      </c>
      <c r="B1" s="62"/>
      <c r="C1" s="62"/>
      <c r="D1" s="62"/>
      <c r="E1" s="62"/>
    </row>
    <row r="2" spans="1:5" ht="13.5" thickBot="1" x14ac:dyDescent="0.25">
      <c r="A2" s="63"/>
      <c r="B2" s="62"/>
      <c r="C2" s="62"/>
      <c r="D2" s="62"/>
      <c r="E2" s="62"/>
    </row>
    <row r="3" spans="1:5" ht="25.5" x14ac:dyDescent="0.2">
      <c r="A3" s="64" t="s">
        <v>0</v>
      </c>
      <c r="B3" s="64" t="s">
        <v>1</v>
      </c>
      <c r="C3" s="64" t="s">
        <v>2</v>
      </c>
      <c r="D3" s="16" t="s">
        <v>3</v>
      </c>
      <c r="E3" s="16" t="s">
        <v>4</v>
      </c>
    </row>
    <row r="4" spans="1:5" ht="25.5" x14ac:dyDescent="0.2">
      <c r="A4" s="65"/>
      <c r="B4" s="65"/>
      <c r="C4" s="65"/>
      <c r="D4" s="34" t="s">
        <v>14</v>
      </c>
      <c r="E4" s="1" t="s">
        <v>5</v>
      </c>
    </row>
    <row r="5" spans="1:5" ht="15" thickBot="1" x14ac:dyDescent="0.25">
      <c r="A5" s="66"/>
      <c r="B5" s="66"/>
      <c r="C5" s="66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48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47">
        <v>44044</v>
      </c>
      <c r="D7" s="49">
        <v>22.6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47">
        <f>C7+1</f>
        <v>44045</v>
      </c>
      <c r="D8" s="49">
        <v>40.5</v>
      </c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47">
        <f t="shared" ref="C9:C37" si="1">C8+1</f>
        <v>44046</v>
      </c>
      <c r="D9" s="49">
        <v>19.8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47">
        <f t="shared" si="1"/>
        <v>44047</v>
      </c>
      <c r="D10" s="49">
        <v>26.7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47">
        <f t="shared" si="1"/>
        <v>44048</v>
      </c>
      <c r="D11" s="49">
        <v>25.6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47">
        <f t="shared" si="1"/>
        <v>44049</v>
      </c>
      <c r="D12" s="49">
        <v>32.9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47">
        <f t="shared" si="1"/>
        <v>44050</v>
      </c>
      <c r="D13" s="49">
        <v>12.2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47">
        <f t="shared" si="1"/>
        <v>44051</v>
      </c>
      <c r="D14" s="49">
        <v>23.1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47">
        <f t="shared" si="1"/>
        <v>44052</v>
      </c>
      <c r="D15" s="49">
        <v>32.700000000000003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47">
        <f t="shared" si="1"/>
        <v>44053</v>
      </c>
      <c r="D16" s="49">
        <v>33.299999999999997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47">
        <f t="shared" si="1"/>
        <v>44054</v>
      </c>
      <c r="D17" s="49">
        <v>30.9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47">
        <f t="shared" si="1"/>
        <v>44055</v>
      </c>
      <c r="D18" s="49">
        <v>24.4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47">
        <f t="shared" si="1"/>
        <v>44056</v>
      </c>
      <c r="D19" s="49">
        <v>4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47">
        <f t="shared" si="1"/>
        <v>44057</v>
      </c>
      <c r="D20" s="49">
        <v>18.600000000000001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47">
        <f t="shared" si="1"/>
        <v>44058</v>
      </c>
      <c r="D21" s="49">
        <v>19.899999999999999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47">
        <f t="shared" si="1"/>
        <v>44059</v>
      </c>
      <c r="D22" s="49">
        <v>20.7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47">
        <f t="shared" si="1"/>
        <v>44060</v>
      </c>
      <c r="D23" s="49">
        <v>27.2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47">
        <f t="shared" si="1"/>
        <v>44061</v>
      </c>
      <c r="D24" s="49">
        <v>28.3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47">
        <f t="shared" si="1"/>
        <v>44062</v>
      </c>
      <c r="D25" s="49">
        <v>22.1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47">
        <f t="shared" si="1"/>
        <v>44063</v>
      </c>
      <c r="D26" s="49">
        <v>18.5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47">
        <f t="shared" si="1"/>
        <v>44064</v>
      </c>
      <c r="D27" s="49">
        <v>35.299999999999997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47">
        <f t="shared" si="1"/>
        <v>44065</v>
      </c>
      <c r="D28" s="49">
        <v>31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47">
        <f t="shared" si="1"/>
        <v>44066</v>
      </c>
      <c r="D29" s="49">
        <v>26.7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47">
        <f t="shared" si="1"/>
        <v>44067</v>
      </c>
      <c r="D30" s="49">
        <v>24.8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47">
        <f t="shared" si="1"/>
        <v>44068</v>
      </c>
      <c r="D31" s="49">
        <v>25.3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47">
        <f t="shared" si="1"/>
        <v>44069</v>
      </c>
      <c r="D32" s="49">
        <v>24.7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47">
        <f t="shared" si="1"/>
        <v>44070</v>
      </c>
      <c r="D33" s="49">
        <v>22.1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47">
        <f t="shared" si="1"/>
        <v>44071</v>
      </c>
      <c r="D34" s="49">
        <v>24.5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47">
        <f t="shared" si="1"/>
        <v>44072</v>
      </c>
      <c r="D35" s="49">
        <v>16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47">
        <f t="shared" si="1"/>
        <v>44073</v>
      </c>
      <c r="D36" s="49">
        <v>15.7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47">
        <f t="shared" si="1"/>
        <v>44074</v>
      </c>
      <c r="D37" s="49">
        <v>23.3</v>
      </c>
      <c r="E37" s="22" t="s">
        <v>17</v>
      </c>
    </row>
    <row r="38" spans="1:5" x14ac:dyDescent="0.2">
      <c r="A38" s="53" t="s">
        <v>6</v>
      </c>
      <c r="B38" s="54"/>
      <c r="C38" s="54"/>
      <c r="D38" s="67"/>
      <c r="E38" s="23">
        <f>COUNT(D7:D37)</f>
        <v>31</v>
      </c>
    </row>
    <row r="39" spans="1:5" x14ac:dyDescent="0.2">
      <c r="A39" s="53" t="s">
        <v>7</v>
      </c>
      <c r="B39" s="54"/>
      <c r="C39" s="54"/>
      <c r="D39" s="55"/>
      <c r="E39" s="23">
        <f>'M7'!E39+'M8'!E38</f>
        <v>240</v>
      </c>
    </row>
    <row r="40" spans="1:5" x14ac:dyDescent="0.2">
      <c r="A40" s="53" t="s">
        <v>8</v>
      </c>
      <c r="B40" s="54"/>
      <c r="C40" s="54"/>
      <c r="D40" s="55"/>
      <c r="E40" s="23">
        <f>COUNT(E7:E37)</f>
        <v>0</v>
      </c>
    </row>
    <row r="41" spans="1:5" x14ac:dyDescent="0.2">
      <c r="A41" s="53" t="s">
        <v>9</v>
      </c>
      <c r="B41" s="54"/>
      <c r="C41" s="54"/>
      <c r="D41" s="55"/>
      <c r="E41" s="23">
        <f>'M7'!E41+'M8'!E40</f>
        <v>15</v>
      </c>
    </row>
    <row r="42" spans="1:5" x14ac:dyDescent="0.2">
      <c r="A42" s="53" t="s">
        <v>10</v>
      </c>
      <c r="B42" s="54"/>
      <c r="C42" s="54"/>
      <c r="D42" s="55"/>
      <c r="E42" s="24">
        <f>AVERAGE(D7:D37)</f>
        <v>24.303225806451611</v>
      </c>
    </row>
    <row r="43" spans="1:5" ht="13.5" thickBot="1" x14ac:dyDescent="0.25">
      <c r="A43" s="57" t="s">
        <v>11</v>
      </c>
      <c r="B43" s="58"/>
      <c r="C43" s="58"/>
      <c r="D43" s="59"/>
      <c r="E43" s="25">
        <f>(E38/31)*100</f>
        <v>100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B7:B37" name="Range1_1"/>
    <protectedRange sqref="A7:A37" name="Range1_1_1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3"/>
  <sheetViews>
    <sheetView workbookViewId="0">
      <selection activeCell="K34" sqref="K34"/>
    </sheetView>
  </sheetViews>
  <sheetFormatPr defaultRowHeight="12.75" x14ac:dyDescent="0.2"/>
  <cols>
    <col min="1" max="1" width="14.42578125" customWidth="1"/>
    <col min="2" max="2" width="11.85546875" customWidth="1"/>
    <col min="3" max="3" width="13.140625" customWidth="1"/>
    <col min="4" max="4" width="14.85546875" bestFit="1" customWidth="1"/>
    <col min="5" max="5" width="14.42578125" customWidth="1"/>
  </cols>
  <sheetData>
    <row r="1" spans="1:5" ht="12.75" customHeight="1" x14ac:dyDescent="0.2">
      <c r="A1" s="61" t="s">
        <v>16</v>
      </c>
      <c r="B1" s="62"/>
      <c r="C1" s="62"/>
      <c r="D1" s="62"/>
      <c r="E1" s="62"/>
    </row>
    <row r="2" spans="1:5" ht="13.5" thickBot="1" x14ac:dyDescent="0.25">
      <c r="A2" s="63"/>
      <c r="B2" s="62"/>
      <c r="C2" s="62"/>
      <c r="D2" s="62"/>
      <c r="E2" s="62"/>
    </row>
    <row r="3" spans="1:5" ht="25.5" x14ac:dyDescent="0.2">
      <c r="A3" s="64" t="s">
        <v>0</v>
      </c>
      <c r="B3" s="64" t="s">
        <v>1</v>
      </c>
      <c r="C3" s="64" t="s">
        <v>2</v>
      </c>
      <c r="D3" s="16" t="s">
        <v>3</v>
      </c>
      <c r="E3" s="16" t="s">
        <v>4</v>
      </c>
    </row>
    <row r="4" spans="1:5" ht="25.5" x14ac:dyDescent="0.2">
      <c r="A4" s="65"/>
      <c r="B4" s="65"/>
      <c r="C4" s="65"/>
      <c r="D4" s="34" t="s">
        <v>14</v>
      </c>
      <c r="E4" s="1" t="s">
        <v>5</v>
      </c>
    </row>
    <row r="5" spans="1:5" ht="15" thickBot="1" x14ac:dyDescent="0.25">
      <c r="A5" s="66"/>
      <c r="B5" s="66"/>
      <c r="C5" s="66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48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47">
        <v>44075</v>
      </c>
      <c r="D7" s="50">
        <v>24.3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47">
        <f>C7+1</f>
        <v>44076</v>
      </c>
      <c r="D8" s="50">
        <v>29.1</v>
      </c>
      <c r="E8" s="22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47">
        <f t="shared" ref="C9:C36" si="1">C8+1</f>
        <v>44077</v>
      </c>
      <c r="D9" s="50">
        <v>28.4</v>
      </c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47">
        <f t="shared" si="1"/>
        <v>44078</v>
      </c>
      <c r="D10" s="50">
        <v>16.3</v>
      </c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47">
        <f t="shared" si="1"/>
        <v>44079</v>
      </c>
      <c r="D11" s="50">
        <v>67.8</v>
      </c>
      <c r="E11" s="22">
        <f t="shared" si="0"/>
        <v>1.3559999999999999</v>
      </c>
    </row>
    <row r="12" spans="1:5" x14ac:dyDescent="0.2">
      <c r="A12" s="20" t="s">
        <v>13</v>
      </c>
      <c r="B12" s="7" t="s">
        <v>12</v>
      </c>
      <c r="C12" s="47">
        <f t="shared" si="1"/>
        <v>44080</v>
      </c>
      <c r="D12" s="50">
        <v>46.9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47">
        <f t="shared" si="1"/>
        <v>44081</v>
      </c>
      <c r="D13" s="50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47">
        <f t="shared" si="1"/>
        <v>44082</v>
      </c>
      <c r="D14" s="50">
        <v>39.5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47">
        <f t="shared" si="1"/>
        <v>44083</v>
      </c>
      <c r="D15" s="50">
        <v>19.2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47">
        <f t="shared" si="1"/>
        <v>44084</v>
      </c>
      <c r="D16" s="50">
        <v>22.3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47">
        <f t="shared" si="1"/>
        <v>44085</v>
      </c>
      <c r="D17" s="50">
        <v>15.5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47">
        <f t="shared" si="1"/>
        <v>44086</v>
      </c>
      <c r="D18" s="50">
        <v>30.5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47">
        <f t="shared" si="1"/>
        <v>44087</v>
      </c>
      <c r="D19" s="50">
        <v>25.5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47">
        <f t="shared" si="1"/>
        <v>44088</v>
      </c>
      <c r="D20" s="50">
        <v>35.6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47">
        <f t="shared" si="1"/>
        <v>44089</v>
      </c>
      <c r="D21" s="50">
        <v>27.1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47">
        <f t="shared" si="1"/>
        <v>44090</v>
      </c>
      <c r="D22" s="50">
        <v>26.2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47">
        <f t="shared" si="1"/>
        <v>44091</v>
      </c>
      <c r="D23" s="50">
        <v>29.6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47">
        <f t="shared" si="1"/>
        <v>44092</v>
      </c>
      <c r="D24" s="50">
        <v>25.6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47">
        <f t="shared" si="1"/>
        <v>44093</v>
      </c>
      <c r="D25" s="50">
        <v>22.7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47">
        <f t="shared" si="1"/>
        <v>44094</v>
      </c>
      <c r="D26" s="50">
        <v>15.4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47">
        <f t="shared" si="1"/>
        <v>44095</v>
      </c>
      <c r="D27" s="50">
        <v>17.600000000000001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47">
        <f t="shared" si="1"/>
        <v>44096</v>
      </c>
      <c r="D28" s="50">
        <v>23.7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47">
        <f t="shared" si="1"/>
        <v>44097</v>
      </c>
      <c r="D29" s="50">
        <v>24.5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47">
        <f t="shared" si="1"/>
        <v>44098</v>
      </c>
      <c r="D30" s="50">
        <v>32</v>
      </c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47">
        <f t="shared" si="1"/>
        <v>44099</v>
      </c>
      <c r="D31" s="50">
        <v>30.9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47">
        <f t="shared" si="1"/>
        <v>44100</v>
      </c>
      <c r="D32" s="50">
        <v>24.8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47">
        <f t="shared" si="1"/>
        <v>44101</v>
      </c>
      <c r="D33" s="50">
        <v>25.9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47">
        <f t="shared" si="1"/>
        <v>44102</v>
      </c>
      <c r="D34" s="50">
        <v>37.700000000000003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47">
        <f t="shared" si="1"/>
        <v>44103</v>
      </c>
      <c r="D35" s="50">
        <v>18.8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47">
        <f t="shared" si="1"/>
        <v>44104</v>
      </c>
      <c r="D36" s="50">
        <v>21.4</v>
      </c>
      <c r="E36" s="22" t="str">
        <f t="shared" si="0"/>
        <v>-</v>
      </c>
    </row>
    <row r="37" spans="1:5" x14ac:dyDescent="0.2">
      <c r="A37" s="53" t="s">
        <v>6</v>
      </c>
      <c r="B37" s="54"/>
      <c r="C37" s="54"/>
      <c r="D37" s="67"/>
      <c r="E37" s="23">
        <f>COUNT(D7:D36)</f>
        <v>29</v>
      </c>
    </row>
    <row r="38" spans="1:5" x14ac:dyDescent="0.2">
      <c r="A38" s="53" t="s">
        <v>7</v>
      </c>
      <c r="B38" s="54"/>
      <c r="C38" s="54"/>
      <c r="D38" s="55"/>
      <c r="E38" s="23">
        <f>'M8'!E39+'M9'!E37</f>
        <v>269</v>
      </c>
    </row>
    <row r="39" spans="1:5" x14ac:dyDescent="0.2">
      <c r="A39" s="53" t="s">
        <v>8</v>
      </c>
      <c r="B39" s="54"/>
      <c r="C39" s="54"/>
      <c r="D39" s="55"/>
      <c r="E39" s="23">
        <f>COUNT(E7:E36)</f>
        <v>1</v>
      </c>
    </row>
    <row r="40" spans="1:5" x14ac:dyDescent="0.2">
      <c r="A40" s="53" t="s">
        <v>9</v>
      </c>
      <c r="B40" s="54"/>
      <c r="C40" s="54"/>
      <c r="D40" s="55"/>
      <c r="E40" s="23">
        <f>'M8'!E41+'M9'!E39</f>
        <v>16</v>
      </c>
    </row>
    <row r="41" spans="1:5" x14ac:dyDescent="0.2">
      <c r="A41" s="53" t="s">
        <v>10</v>
      </c>
      <c r="B41" s="54"/>
      <c r="C41" s="54"/>
      <c r="D41" s="55"/>
      <c r="E41" s="24">
        <f>AVERAGE(D7:D36)</f>
        <v>27.751724137931038</v>
      </c>
    </row>
    <row r="42" spans="1:5" ht="13.5" thickBot="1" x14ac:dyDescent="0.25">
      <c r="A42" s="57" t="s">
        <v>11</v>
      </c>
      <c r="B42" s="58"/>
      <c r="C42" s="58"/>
      <c r="D42" s="59"/>
      <c r="E42" s="25">
        <f>(E37/31)*100</f>
        <v>93.548387096774192</v>
      </c>
    </row>
    <row r="43" spans="1:5" x14ac:dyDescent="0.2">
      <c r="A43" s="12"/>
      <c r="B43" s="12"/>
      <c r="C43" s="12"/>
      <c r="D43" s="12"/>
      <c r="E43" s="12"/>
    </row>
  </sheetData>
  <protectedRanges>
    <protectedRange sqref="B7:B36" name="Range1_1"/>
    <protectedRange sqref="A7:A36" name="Range1_1_2"/>
  </protectedRanges>
  <mergeCells count="11">
    <mergeCell ref="A38:D38"/>
    <mergeCell ref="A39:D39"/>
    <mergeCell ref="A40:D40"/>
    <mergeCell ref="A41:D41"/>
    <mergeCell ref="A42:D42"/>
    <mergeCell ref="A37:D37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9"/>
  <sheetViews>
    <sheetView workbookViewId="0">
      <selection activeCell="L32" sqref="L32"/>
    </sheetView>
  </sheetViews>
  <sheetFormatPr defaultRowHeight="12.75" x14ac:dyDescent="0.2"/>
  <cols>
    <col min="1" max="1" width="14.85546875" customWidth="1"/>
    <col min="2" max="2" width="11.140625" customWidth="1"/>
    <col min="3" max="3" width="14.42578125" customWidth="1"/>
    <col min="4" max="4" width="14.5703125" customWidth="1"/>
    <col min="5" max="5" width="14.42578125" customWidth="1"/>
  </cols>
  <sheetData>
    <row r="1" spans="1:5" ht="12.75" customHeight="1" x14ac:dyDescent="0.2">
      <c r="A1" s="61" t="s">
        <v>16</v>
      </c>
      <c r="B1" s="62"/>
      <c r="C1" s="62"/>
      <c r="D1" s="62"/>
      <c r="E1" s="62"/>
    </row>
    <row r="2" spans="1:5" ht="13.5" thickBot="1" x14ac:dyDescent="0.25">
      <c r="A2" s="63"/>
      <c r="B2" s="62"/>
      <c r="C2" s="62"/>
      <c r="D2" s="62"/>
      <c r="E2" s="62"/>
    </row>
    <row r="3" spans="1:5" ht="38.25" x14ac:dyDescent="0.2">
      <c r="A3" s="64" t="s">
        <v>0</v>
      </c>
      <c r="B3" s="64" t="s">
        <v>1</v>
      </c>
      <c r="C3" s="64" t="s">
        <v>2</v>
      </c>
      <c r="D3" s="16" t="s">
        <v>3</v>
      </c>
      <c r="E3" s="16" t="s">
        <v>4</v>
      </c>
    </row>
    <row r="4" spans="1:5" ht="25.5" x14ac:dyDescent="0.2">
      <c r="A4" s="65"/>
      <c r="B4" s="65"/>
      <c r="C4" s="65"/>
      <c r="D4" s="34" t="s">
        <v>14</v>
      </c>
      <c r="E4" s="1" t="s">
        <v>5</v>
      </c>
    </row>
    <row r="5" spans="1:5" ht="15" thickBot="1" x14ac:dyDescent="0.25">
      <c r="A5" s="66"/>
      <c r="B5" s="66"/>
      <c r="C5" s="66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44105</v>
      </c>
      <c r="D7" s="5">
        <v>29.6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44106</v>
      </c>
      <c r="D8" s="8">
        <v>20.7</v>
      </c>
      <c r="E8" s="21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44107</v>
      </c>
      <c r="D9" s="8">
        <v>48.5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44108</v>
      </c>
      <c r="D10" s="9">
        <v>49.6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44109</v>
      </c>
      <c r="D11" s="3">
        <v>48.1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44110</v>
      </c>
      <c r="D12" s="3">
        <v>48.4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44111</v>
      </c>
      <c r="D13" s="3">
        <v>21.6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44112</v>
      </c>
      <c r="D14" s="3">
        <v>9.9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44113</v>
      </c>
      <c r="D15" s="3">
        <v>14.3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44114</v>
      </c>
      <c r="D16" s="3">
        <v>16.399999999999999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44115</v>
      </c>
      <c r="D17" s="4">
        <v>17.100000000000001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44116</v>
      </c>
      <c r="D18" s="2">
        <v>25.9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44117</v>
      </c>
      <c r="D19" s="2">
        <v>17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44118</v>
      </c>
      <c r="D20" s="2">
        <v>17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44119</v>
      </c>
      <c r="D21" s="2">
        <v>26.2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44120</v>
      </c>
      <c r="D22" s="2">
        <v>27.1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44121</v>
      </c>
      <c r="D23" s="2">
        <v>12.8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44122</v>
      </c>
      <c r="D24" s="10">
        <v>16.7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44123</v>
      </c>
      <c r="D25" s="3">
        <v>17.399999999999999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44124</v>
      </c>
      <c r="D26" s="3">
        <v>8.5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44125</v>
      </c>
      <c r="D27" s="4">
        <v>12.8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44126</v>
      </c>
      <c r="D28" s="2">
        <v>22.9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44127</v>
      </c>
      <c r="D29" s="2">
        <v>39.5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44128</v>
      </c>
      <c r="D30" s="10">
        <v>41.1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44129</v>
      </c>
      <c r="D31" s="3">
        <v>39.6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44130</v>
      </c>
      <c r="D32" s="3">
        <v>34.1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44131</v>
      </c>
      <c r="D33" s="3">
        <v>30.5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44132</v>
      </c>
      <c r="D34" s="4">
        <v>26.7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44133</v>
      </c>
      <c r="D35" s="2">
        <v>27.9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44134</v>
      </c>
      <c r="D36" s="2">
        <v>15.3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44135</v>
      </c>
      <c r="D37" s="2">
        <v>12.4</v>
      </c>
      <c r="E37" s="22" t="str">
        <f t="shared" si="0"/>
        <v>-</v>
      </c>
    </row>
    <row r="38" spans="1:5" x14ac:dyDescent="0.2">
      <c r="A38" s="53" t="s">
        <v>6</v>
      </c>
      <c r="B38" s="54"/>
      <c r="C38" s="54"/>
      <c r="D38" s="55"/>
      <c r="E38" s="23">
        <f>COUNT(D7:D37)</f>
        <v>31</v>
      </c>
    </row>
    <row r="39" spans="1:5" x14ac:dyDescent="0.2">
      <c r="A39" s="53" t="s">
        <v>7</v>
      </c>
      <c r="B39" s="54"/>
      <c r="C39" s="54"/>
      <c r="D39" s="55"/>
      <c r="E39" s="23">
        <f>'M9'!E38+'M10'!E38</f>
        <v>300</v>
      </c>
    </row>
    <row r="40" spans="1:5" x14ac:dyDescent="0.2">
      <c r="A40" s="53" t="s">
        <v>8</v>
      </c>
      <c r="B40" s="54"/>
      <c r="C40" s="54"/>
      <c r="D40" s="55"/>
      <c r="E40" s="23">
        <f>COUNT(E7:E37)</f>
        <v>0</v>
      </c>
    </row>
    <row r="41" spans="1:5" x14ac:dyDescent="0.2">
      <c r="A41" s="53" t="s">
        <v>9</v>
      </c>
      <c r="B41" s="54"/>
      <c r="C41" s="54"/>
      <c r="D41" s="55"/>
      <c r="E41" s="23">
        <f>'M9'!E40+'M10'!E40</f>
        <v>16</v>
      </c>
    </row>
    <row r="42" spans="1:5" x14ac:dyDescent="0.2">
      <c r="A42" s="53" t="s">
        <v>10</v>
      </c>
      <c r="B42" s="54"/>
      <c r="C42" s="54"/>
      <c r="D42" s="55"/>
      <c r="E42" s="24">
        <f>AVERAGE(D7:D37)</f>
        <v>25.664516129032258</v>
      </c>
    </row>
    <row r="43" spans="1:5" ht="13.5" thickBot="1" x14ac:dyDescent="0.25">
      <c r="A43" s="57" t="s">
        <v>11</v>
      </c>
      <c r="B43" s="58"/>
      <c r="C43" s="58"/>
      <c r="D43" s="59"/>
      <c r="E43" s="25">
        <f>(E38/31)*100</f>
        <v>100</v>
      </c>
    </row>
    <row r="44" spans="1:5" x14ac:dyDescent="0.2">
      <c r="A44" s="11"/>
      <c r="B44" s="11"/>
      <c r="C44" s="11"/>
      <c r="D44" s="11"/>
      <c r="E44" s="11"/>
    </row>
    <row r="45" spans="1:5" ht="18" x14ac:dyDescent="0.25">
      <c r="A45" s="13"/>
      <c r="B45" s="14"/>
      <c r="C45" s="14"/>
      <c r="D45" s="14"/>
      <c r="E45" s="14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</sheetData>
  <protectedRanges>
    <protectedRange sqref="D7:D37" name="Range1"/>
    <protectedRange sqref="B7:B37" name="Range1_1"/>
    <protectedRange sqref="A7:A37" name="Range1_1_2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8"/>
  <sheetViews>
    <sheetView workbookViewId="0">
      <selection activeCell="L36" sqref="L36"/>
    </sheetView>
  </sheetViews>
  <sheetFormatPr defaultRowHeight="12.75" x14ac:dyDescent="0.2"/>
  <cols>
    <col min="1" max="1" width="14.5703125" customWidth="1"/>
    <col min="2" max="2" width="10.85546875" customWidth="1"/>
    <col min="3" max="3" width="13.28515625" customWidth="1"/>
    <col min="4" max="4" width="15.140625" customWidth="1"/>
    <col min="5" max="5" width="14.42578125" customWidth="1"/>
  </cols>
  <sheetData>
    <row r="1" spans="1:5" ht="12.75" customHeight="1" x14ac:dyDescent="0.2">
      <c r="A1" s="61" t="s">
        <v>16</v>
      </c>
      <c r="B1" s="62"/>
      <c r="C1" s="62"/>
      <c r="D1" s="62"/>
      <c r="E1" s="62"/>
    </row>
    <row r="2" spans="1:5" ht="13.5" thickBot="1" x14ac:dyDescent="0.25">
      <c r="A2" s="63"/>
      <c r="B2" s="62"/>
      <c r="C2" s="62"/>
      <c r="D2" s="62"/>
      <c r="E2" s="62"/>
    </row>
    <row r="3" spans="1:5" ht="25.5" x14ac:dyDescent="0.2">
      <c r="A3" s="64" t="s">
        <v>0</v>
      </c>
      <c r="B3" s="64" t="s">
        <v>1</v>
      </c>
      <c r="C3" s="64" t="s">
        <v>2</v>
      </c>
      <c r="D3" s="16" t="s">
        <v>3</v>
      </c>
      <c r="E3" s="16" t="s">
        <v>4</v>
      </c>
    </row>
    <row r="4" spans="1:5" ht="25.5" x14ac:dyDescent="0.2">
      <c r="A4" s="65"/>
      <c r="B4" s="65"/>
      <c r="C4" s="65"/>
      <c r="D4" s="34" t="s">
        <v>14</v>
      </c>
      <c r="E4" s="1" t="s">
        <v>5</v>
      </c>
    </row>
    <row r="5" spans="1:5" ht="15" thickBot="1" x14ac:dyDescent="0.25">
      <c r="A5" s="66"/>
      <c r="B5" s="66"/>
      <c r="C5" s="66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44136</v>
      </c>
      <c r="D7" s="5">
        <v>11.7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44137</v>
      </c>
      <c r="D8" s="8">
        <v>38.200000000000003</v>
      </c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44138</v>
      </c>
      <c r="D9" s="8">
        <v>39.4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44139</v>
      </c>
      <c r="D10" s="9">
        <v>16.7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44140</v>
      </c>
      <c r="D11" s="3">
        <v>18.399999999999999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44141</v>
      </c>
      <c r="D12" s="3">
        <v>26.3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44142</v>
      </c>
      <c r="D13" s="3">
        <v>15.1</v>
      </c>
      <c r="E13" s="22" t="str">
        <f t="shared" ref="E13:E21" si="2">IF(D13&gt;50,D13/50,IF(D13&lt;=50,"-"))</f>
        <v>-</v>
      </c>
    </row>
    <row r="14" spans="1:5" x14ac:dyDescent="0.2">
      <c r="A14" s="20" t="s">
        <v>13</v>
      </c>
      <c r="B14" s="7" t="s">
        <v>12</v>
      </c>
      <c r="C14" s="6">
        <f t="shared" si="1"/>
        <v>44143</v>
      </c>
      <c r="D14" s="3">
        <v>14.1</v>
      </c>
      <c r="E14" s="22" t="str">
        <f t="shared" si="2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44144</v>
      </c>
      <c r="D15" s="3">
        <v>13.4</v>
      </c>
      <c r="E15" s="22" t="str">
        <f t="shared" si="2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44145</v>
      </c>
      <c r="D16" s="3">
        <v>11.7</v>
      </c>
      <c r="E16" s="22" t="str">
        <f t="shared" si="2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44146</v>
      </c>
      <c r="D17" s="4">
        <v>15.2</v>
      </c>
      <c r="E17" s="22" t="str">
        <f t="shared" si="2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44147</v>
      </c>
      <c r="D18" s="2">
        <v>12.2</v>
      </c>
      <c r="E18" s="22" t="str">
        <f t="shared" si="2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44148</v>
      </c>
      <c r="D19" s="2">
        <v>16.5</v>
      </c>
      <c r="E19" s="22" t="str">
        <f t="shared" si="2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44149</v>
      </c>
      <c r="D20" s="2">
        <v>24.5</v>
      </c>
      <c r="E20" s="22" t="str">
        <f t="shared" si="2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44150</v>
      </c>
      <c r="D21" s="2">
        <v>22.8</v>
      </c>
      <c r="E21" s="22" t="str">
        <f t="shared" si="2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44151</v>
      </c>
      <c r="D22" s="2">
        <v>46.4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44152</v>
      </c>
      <c r="D23" s="2">
        <v>43.8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44153</v>
      </c>
      <c r="D24" s="10">
        <v>10.9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44154</v>
      </c>
      <c r="D25" s="3">
        <v>8.1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44155</v>
      </c>
      <c r="D26" s="3">
        <v>9.3000000000000007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44156</v>
      </c>
      <c r="D27" s="4">
        <v>15.4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44157</v>
      </c>
      <c r="D28" s="2">
        <v>14.2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44158</v>
      </c>
      <c r="D29" s="2">
        <v>46.5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44159</v>
      </c>
      <c r="D30" s="10">
        <v>23.2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44160</v>
      </c>
      <c r="D31" s="3">
        <v>38.299999999999997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44161</v>
      </c>
      <c r="D32" s="3">
        <v>69.3</v>
      </c>
      <c r="E32" s="22">
        <f t="shared" si="0"/>
        <v>1.3859999999999999</v>
      </c>
    </row>
    <row r="33" spans="1:5" x14ac:dyDescent="0.2">
      <c r="A33" s="20" t="s">
        <v>13</v>
      </c>
      <c r="B33" s="7" t="s">
        <v>12</v>
      </c>
      <c r="C33" s="6">
        <f t="shared" si="1"/>
        <v>44162</v>
      </c>
      <c r="D33" s="3">
        <v>74.400000000000006</v>
      </c>
      <c r="E33" s="22">
        <f t="shared" si="0"/>
        <v>1.4880000000000002</v>
      </c>
    </row>
    <row r="34" spans="1:5" x14ac:dyDescent="0.2">
      <c r="A34" s="20" t="s">
        <v>13</v>
      </c>
      <c r="B34" s="7" t="s">
        <v>12</v>
      </c>
      <c r="C34" s="6">
        <f t="shared" si="1"/>
        <v>44163</v>
      </c>
      <c r="D34" s="4">
        <v>29.3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44164</v>
      </c>
      <c r="D35" s="2">
        <v>11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44165</v>
      </c>
      <c r="D36" s="2">
        <v>12.6</v>
      </c>
      <c r="E36" s="22" t="str">
        <f t="shared" si="0"/>
        <v>-</v>
      </c>
    </row>
    <row r="37" spans="1:5" x14ac:dyDescent="0.2">
      <c r="A37" s="53" t="s">
        <v>6</v>
      </c>
      <c r="B37" s="54"/>
      <c r="C37" s="54"/>
      <c r="D37" s="55"/>
      <c r="E37" s="23">
        <f>COUNT(D7:D36)</f>
        <v>30</v>
      </c>
    </row>
    <row r="38" spans="1:5" x14ac:dyDescent="0.2">
      <c r="A38" s="53" t="s">
        <v>7</v>
      </c>
      <c r="B38" s="54"/>
      <c r="C38" s="54"/>
      <c r="D38" s="55"/>
      <c r="E38" s="23">
        <f>'M10'!E39+'M11'!E37</f>
        <v>330</v>
      </c>
    </row>
    <row r="39" spans="1:5" x14ac:dyDescent="0.2">
      <c r="A39" s="53" t="s">
        <v>8</v>
      </c>
      <c r="B39" s="54"/>
      <c r="C39" s="54"/>
      <c r="D39" s="55"/>
      <c r="E39" s="23">
        <f>COUNT(E7:E36)</f>
        <v>2</v>
      </c>
    </row>
    <row r="40" spans="1:5" x14ac:dyDescent="0.2">
      <c r="A40" s="53" t="s">
        <v>9</v>
      </c>
      <c r="B40" s="54"/>
      <c r="C40" s="54"/>
      <c r="D40" s="55"/>
      <c r="E40" s="23">
        <f>'M10'!E41+'M11'!E39</f>
        <v>18</v>
      </c>
    </row>
    <row r="41" spans="1:5" x14ac:dyDescent="0.2">
      <c r="A41" s="53" t="s">
        <v>10</v>
      </c>
      <c r="B41" s="54"/>
      <c r="C41" s="54"/>
      <c r="D41" s="55"/>
      <c r="E41" s="24">
        <f>AVERAGE(D7:D36)</f>
        <v>24.963333333333328</v>
      </c>
    </row>
    <row r="42" spans="1:5" ht="13.5" thickBot="1" x14ac:dyDescent="0.25">
      <c r="A42" s="57" t="s">
        <v>11</v>
      </c>
      <c r="B42" s="58"/>
      <c r="C42" s="58"/>
      <c r="D42" s="59"/>
      <c r="E42" s="25">
        <f>(E37/30)*100</f>
        <v>100</v>
      </c>
    </row>
    <row r="43" spans="1:5" x14ac:dyDescent="0.2">
      <c r="A43" s="11"/>
      <c r="B43" s="11"/>
      <c r="C43" s="11"/>
      <c r="D43" s="11"/>
      <c r="E43" s="11"/>
    </row>
    <row r="44" spans="1:5" ht="18" x14ac:dyDescent="0.25">
      <c r="A44" s="13"/>
      <c r="B44" s="14"/>
      <c r="C44" s="14"/>
      <c r="D44" s="14"/>
      <c r="E44" s="14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</sheetData>
  <protectedRanges>
    <protectedRange sqref="D7:D36" name="Range1"/>
    <protectedRange sqref="B7:B36" name="Range1_1"/>
    <protectedRange sqref="A7:A36" name="Range1_1_2"/>
  </protectedRanges>
  <mergeCells count="11">
    <mergeCell ref="A38:D38"/>
    <mergeCell ref="A39:D39"/>
    <mergeCell ref="A40:D40"/>
    <mergeCell ref="A41:D41"/>
    <mergeCell ref="A42:D42"/>
    <mergeCell ref="A37:D37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4"/>
  <sheetViews>
    <sheetView tabSelected="1" workbookViewId="0">
      <selection activeCell="K19" sqref="K19"/>
    </sheetView>
  </sheetViews>
  <sheetFormatPr defaultRowHeight="12.75" x14ac:dyDescent="0.2"/>
  <cols>
    <col min="1" max="1" width="14.85546875" customWidth="1"/>
    <col min="2" max="2" width="10.85546875" customWidth="1"/>
    <col min="3" max="3" width="13.28515625" customWidth="1"/>
    <col min="4" max="4" width="15.7109375" customWidth="1"/>
    <col min="5" max="5" width="16.28515625" customWidth="1"/>
  </cols>
  <sheetData>
    <row r="1" spans="1:5" ht="12.75" customHeight="1" x14ac:dyDescent="0.2">
      <c r="A1" s="61" t="s">
        <v>16</v>
      </c>
      <c r="B1" s="62"/>
      <c r="C1" s="62"/>
      <c r="D1" s="62"/>
      <c r="E1" s="62"/>
    </row>
    <row r="2" spans="1:5" ht="13.5" thickBot="1" x14ac:dyDescent="0.25">
      <c r="A2" s="63"/>
      <c r="B2" s="62"/>
      <c r="C2" s="62"/>
      <c r="D2" s="62"/>
      <c r="E2" s="62"/>
    </row>
    <row r="3" spans="1:5" ht="25.5" x14ac:dyDescent="0.2">
      <c r="A3" s="64" t="s">
        <v>0</v>
      </c>
      <c r="B3" s="64" t="s">
        <v>1</v>
      </c>
      <c r="C3" s="64" t="s">
        <v>2</v>
      </c>
      <c r="D3" s="16" t="s">
        <v>3</v>
      </c>
      <c r="E3" s="16" t="s">
        <v>4</v>
      </c>
    </row>
    <row r="4" spans="1:5" ht="25.5" x14ac:dyDescent="0.2">
      <c r="A4" s="65"/>
      <c r="B4" s="65"/>
      <c r="C4" s="65"/>
      <c r="D4" s="34" t="s">
        <v>14</v>
      </c>
      <c r="E4" s="1" t="s">
        <v>5</v>
      </c>
    </row>
    <row r="5" spans="1:5" ht="15" thickBot="1" x14ac:dyDescent="0.25">
      <c r="A5" s="66"/>
      <c r="B5" s="66"/>
      <c r="C5" s="66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44166</v>
      </c>
      <c r="D7" s="18">
        <v>21.8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44167</v>
      </c>
      <c r="D8" s="18">
        <v>23.9</v>
      </c>
      <c r="E8" s="22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44168</v>
      </c>
      <c r="D9" s="18">
        <v>42.8</v>
      </c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44169</v>
      </c>
      <c r="D10" s="18">
        <v>28.6</v>
      </c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44170</v>
      </c>
      <c r="D11" s="18">
        <v>22.7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44171</v>
      </c>
      <c r="D12" s="18">
        <v>20.9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44172</v>
      </c>
      <c r="D13" s="18">
        <v>9.3000000000000007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44173</v>
      </c>
      <c r="D14" s="18">
        <v>15.6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44174</v>
      </c>
      <c r="D15" s="18">
        <v>22.8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44175</v>
      </c>
      <c r="D16" s="18">
        <v>28.2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44176</v>
      </c>
      <c r="D17" s="19">
        <v>20.3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44177</v>
      </c>
      <c r="D18" s="19">
        <v>29.6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44178</v>
      </c>
      <c r="D19" s="19">
        <v>27.6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44179</v>
      </c>
      <c r="D20" s="19">
        <v>5.5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44180</v>
      </c>
      <c r="D21" s="19">
        <v>14.2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44181</v>
      </c>
      <c r="D22" s="19">
        <v>26.6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44182</v>
      </c>
      <c r="D23" s="19">
        <v>28.5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44183</v>
      </c>
      <c r="D24" s="19">
        <v>23.2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44184</v>
      </c>
      <c r="D25" s="19">
        <v>34.200000000000003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44185</v>
      </c>
      <c r="D26" s="19">
        <v>22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44186</v>
      </c>
      <c r="D27" s="19">
        <v>20.5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44187</v>
      </c>
      <c r="D28" s="19">
        <v>27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44188</v>
      </c>
      <c r="D29" s="19">
        <v>36.6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44189</v>
      </c>
      <c r="D30" s="19">
        <v>37.799999999999997</v>
      </c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44190</v>
      </c>
      <c r="D31" s="19">
        <v>27.7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44191</v>
      </c>
      <c r="D32" s="3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44192</v>
      </c>
      <c r="D33" s="3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44193</v>
      </c>
      <c r="D34" s="19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44194</v>
      </c>
      <c r="D35" s="3">
        <v>23.9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44195</v>
      </c>
      <c r="D36" s="3">
        <v>25.6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44196</v>
      </c>
      <c r="D37" s="19">
        <v>24</v>
      </c>
      <c r="E37" s="22" t="str">
        <f t="shared" si="0"/>
        <v>-</v>
      </c>
    </row>
    <row r="38" spans="1:5" x14ac:dyDescent="0.2">
      <c r="A38" s="53" t="s">
        <v>6</v>
      </c>
      <c r="B38" s="54"/>
      <c r="C38" s="54"/>
      <c r="D38" s="55"/>
      <c r="E38" s="23">
        <f>COUNT(D7:D37)</f>
        <v>28</v>
      </c>
    </row>
    <row r="39" spans="1:5" x14ac:dyDescent="0.2">
      <c r="A39" s="53" t="s">
        <v>7</v>
      </c>
      <c r="B39" s="54"/>
      <c r="C39" s="54"/>
      <c r="D39" s="55"/>
      <c r="E39" s="23">
        <f>'M11'!E38+'M12'!E38</f>
        <v>358</v>
      </c>
    </row>
    <row r="40" spans="1:5" x14ac:dyDescent="0.2">
      <c r="A40" s="53" t="s">
        <v>8</v>
      </c>
      <c r="B40" s="54"/>
      <c r="C40" s="54"/>
      <c r="D40" s="55"/>
      <c r="E40" s="23">
        <f>COUNT(E7:E37)</f>
        <v>0</v>
      </c>
    </row>
    <row r="41" spans="1:5" x14ac:dyDescent="0.2">
      <c r="A41" s="53" t="s">
        <v>9</v>
      </c>
      <c r="B41" s="54"/>
      <c r="C41" s="54"/>
      <c r="D41" s="55"/>
      <c r="E41" s="23">
        <f>'M11'!E40+'M12'!E40</f>
        <v>18</v>
      </c>
    </row>
    <row r="42" spans="1:5" x14ac:dyDescent="0.2">
      <c r="A42" s="53" t="s">
        <v>10</v>
      </c>
      <c r="B42" s="54"/>
      <c r="C42" s="54"/>
      <c r="D42" s="55"/>
      <c r="E42" s="24">
        <f>AVERAGE(D7:D37)</f>
        <v>24.692857142857143</v>
      </c>
    </row>
    <row r="43" spans="1:5" ht="13.5" thickBot="1" x14ac:dyDescent="0.25">
      <c r="A43" s="57" t="s">
        <v>11</v>
      </c>
      <c r="B43" s="58"/>
      <c r="C43" s="58"/>
      <c r="D43" s="59"/>
      <c r="E43" s="25">
        <f>(E38/31)*100</f>
        <v>90.322580645161281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37" name="Range1"/>
    <protectedRange sqref="B7:B37" name="Range1_1"/>
    <protectedRange sqref="A7:A37" name="Range1_1_2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2016-05-26T13:07:55Z</cp:lastPrinted>
  <dcterms:created xsi:type="dcterms:W3CDTF">2009-02-18T08:33:41Z</dcterms:created>
  <dcterms:modified xsi:type="dcterms:W3CDTF">2021-01-14T13:38:38Z</dcterms:modified>
</cp:coreProperties>
</file>